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4"/>
  <workbookPr defaultThemeVersion="166925"/>
  <mc:AlternateContent xmlns:mc="http://schemas.openxmlformats.org/markup-compatibility/2006">
    <mc:Choice Requires="x15">
      <x15ac:absPath xmlns:x15ac="http://schemas.microsoft.com/office/spreadsheetml/2010/11/ac" url="https://d.docs.live.net/3e0d079b8b121f9e/Escritorio/"/>
    </mc:Choice>
  </mc:AlternateContent>
  <xr:revisionPtr revIDLastSave="13" documentId="8_{2D009C1D-8973-4EE2-BA57-F53FC965CE69}" xr6:coauthVersionLast="47" xr6:coauthVersionMax="47" xr10:uidLastSave="{7E529CE6-6F7A-433E-9D20-BB20CE161419}"/>
  <bookViews>
    <workbookView xWindow="2505" yWindow="540" windowWidth="22920" windowHeight="15480" xr2:uid="{875F588E-2B8A-400B-A1AD-C7F1051E0A8E}"/>
  </bookViews>
  <sheets>
    <sheet name="Promotional BreakEven Calculate" sheetId="3" r:id="rId1"/>
    <sheet name="Competitive Assessment" sheetId="1" r:id="rId2"/>
    <sheet name="Travel Trends NextAtlas" sheetId="4" r:id="rId3"/>
    <sheet name="Customer Reviews Breakdown"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7" i="3" l="1"/>
  <c r="P18" i="3"/>
  <c r="P19" i="3"/>
  <c r="P20" i="3"/>
  <c r="P21" i="3"/>
  <c r="P22" i="3"/>
  <c r="P23" i="3"/>
  <c r="P16" i="3"/>
  <c r="H23" i="3"/>
  <c r="G23" i="3"/>
  <c r="M23" i="3" s="1"/>
  <c r="F23" i="3"/>
  <c r="L23" i="3" s="1"/>
  <c r="E23" i="3"/>
  <c r="K23" i="3" s="1"/>
  <c r="H22" i="3"/>
  <c r="G22" i="3"/>
  <c r="F22" i="3"/>
  <c r="L22" i="3" s="1"/>
  <c r="E22" i="3"/>
  <c r="K22" i="3" s="1"/>
  <c r="H21" i="3"/>
  <c r="G21" i="3"/>
  <c r="F21" i="3"/>
  <c r="E21" i="3"/>
  <c r="K21" i="3" s="1"/>
  <c r="H20" i="3"/>
  <c r="N20" i="3" s="1"/>
  <c r="G20" i="3"/>
  <c r="F20" i="3"/>
  <c r="L20" i="3" s="1"/>
  <c r="E20" i="3"/>
  <c r="K20" i="3" s="1"/>
  <c r="H19" i="3"/>
  <c r="G19" i="3"/>
  <c r="M19" i="3" s="1"/>
  <c r="F19" i="3"/>
  <c r="L19" i="3" s="1"/>
  <c r="E19" i="3"/>
  <c r="K19" i="3" s="1"/>
  <c r="H18" i="3"/>
  <c r="G18" i="3"/>
  <c r="F18" i="3"/>
  <c r="E18" i="3"/>
  <c r="J18" i="3" s="1"/>
  <c r="H17" i="3"/>
  <c r="G17" i="3"/>
  <c r="F17" i="3"/>
  <c r="E17" i="3"/>
  <c r="J17" i="3" s="1"/>
  <c r="H16" i="3"/>
  <c r="G16" i="3"/>
  <c r="F16" i="3"/>
  <c r="E16" i="3"/>
  <c r="J16" i="3" s="1"/>
  <c r="E12" i="3"/>
  <c r="J12" i="3"/>
  <c r="K12" i="3"/>
  <c r="F12" i="3"/>
  <c r="G12" i="3"/>
  <c r="H12" i="3"/>
  <c r="E11" i="3"/>
  <c r="K11" i="3" s="1"/>
  <c r="H5" i="3"/>
  <c r="H6" i="3"/>
  <c r="G5" i="3"/>
  <c r="F5" i="3"/>
  <c r="E5" i="3"/>
  <c r="K5" i="3" s="1"/>
  <c r="L12" i="3" s="1"/>
  <c r="J11" i="3"/>
  <c r="M11" i="3" s="1"/>
  <c r="F7" i="3"/>
  <c r="G7" i="3"/>
  <c r="H7" i="3"/>
  <c r="F8" i="3"/>
  <c r="G8" i="3"/>
  <c r="H8" i="3"/>
  <c r="F9" i="3"/>
  <c r="G9" i="3"/>
  <c r="H9" i="3"/>
  <c r="F10" i="3"/>
  <c r="G10" i="3"/>
  <c r="H10" i="3"/>
  <c r="F11" i="3"/>
  <c r="G11" i="3"/>
  <c r="H11" i="3"/>
  <c r="F6" i="3"/>
  <c r="G6" i="3"/>
  <c r="E7" i="3"/>
  <c r="J7" i="3" s="1"/>
  <c r="E8" i="3"/>
  <c r="J8" i="3" s="1"/>
  <c r="E9" i="3"/>
  <c r="J9" i="3" s="1"/>
  <c r="M9" i="3" s="1"/>
  <c r="E10" i="3"/>
  <c r="J10" i="3" s="1"/>
  <c r="E6" i="3"/>
  <c r="K6" i="3" s="1"/>
  <c r="K9" i="3" l="1"/>
  <c r="L7" i="3"/>
  <c r="J5" i="3"/>
  <c r="L11" i="3"/>
  <c r="N19" i="3"/>
  <c r="N22" i="3"/>
  <c r="N23" i="3"/>
  <c r="L8" i="3"/>
  <c r="K8" i="3"/>
  <c r="M20" i="3"/>
  <c r="L21" i="3"/>
  <c r="M22" i="3"/>
  <c r="M8" i="3"/>
  <c r="M7" i="3"/>
  <c r="M18" i="3"/>
  <c r="M10" i="3"/>
  <c r="J23" i="3"/>
  <c r="M21" i="3"/>
  <c r="N21" i="3"/>
  <c r="L10" i="3"/>
  <c r="K7" i="3"/>
  <c r="L9" i="3"/>
  <c r="M12" i="3"/>
  <c r="J6" i="3"/>
  <c r="L6" i="3" s="1"/>
  <c r="K10" i="3"/>
  <c r="K16" i="3"/>
  <c r="N16" i="3" s="1"/>
  <c r="J20" i="3"/>
  <c r="J21" i="3"/>
  <c r="J22" i="3"/>
  <c r="K18" i="3"/>
  <c r="N18" i="3" s="1"/>
  <c r="K17" i="3"/>
  <c r="J19" i="3"/>
  <c r="N17" i="3" l="1"/>
  <c r="M17" i="3"/>
  <c r="L17" i="3"/>
  <c r="L18" i="3"/>
  <c r="M16" i="3"/>
  <c r="L16" i="3"/>
</calcChain>
</file>

<file path=xl/sharedStrings.xml><?xml version="1.0" encoding="utf-8"?>
<sst xmlns="http://schemas.openxmlformats.org/spreadsheetml/2006/main" count="319" uniqueCount="239">
  <si>
    <t>Luna Lodge</t>
  </si>
  <si>
    <t>Iguana Lodge</t>
  </si>
  <si>
    <t>Website</t>
  </si>
  <si>
    <t>Tag Line</t>
  </si>
  <si>
    <t>Acquisition Channels</t>
  </si>
  <si>
    <t>Social Media</t>
  </si>
  <si>
    <t>Regular Nightly Rate in US$</t>
  </si>
  <si>
    <t>Minimum Stay in Number of Nights</t>
  </si>
  <si>
    <t>Notes on Promotional Strategy</t>
  </si>
  <si>
    <t>www.pacuarelodge.com</t>
  </si>
  <si>
    <t>"Costa Rica's Premier Eco-Lodge"</t>
  </si>
  <si>
    <t>SEO, PPC, referrals, travel agencies</t>
  </si>
  <si>
    <t>Facebook, Instagram, Twitter</t>
  </si>
  <si>
    <t>Yes</t>
  </si>
  <si>
    <t>Seasonal discounts, package deals</t>
  </si>
  <si>
    <t>www.laparios.com</t>
  </si>
  <si>
    <t>"A Wild Place to Live and Learn"</t>
  </si>
  <si>
    <t>Facebook, Instagram, Twitter, YouTube</t>
  </si>
  <si>
    <t>Offers long-stay discounts, conservation experiences</t>
  </si>
  <si>
    <t>www.elsilenciolodge.com</t>
  </si>
  <si>
    <t>"Where Luxury Meets Nature"</t>
  </si>
  <si>
    <t>SEO, PPC, referrals, direct booking from website</t>
  </si>
  <si>
    <t>Facebook, Instagram, Pinterest</t>
  </si>
  <si>
    <t>No</t>
  </si>
  <si>
    <t>Wellness packages, honeymoon packages</t>
  </si>
  <si>
    <t>www.tortugalodge.com</t>
  </si>
  <si>
    <t>"Experience the Real Costa Rica"</t>
  </si>
  <si>
    <t>Seasonal discounts, family packages</t>
  </si>
  <si>
    <t>www.selvaverde.com</t>
  </si>
  <si>
    <t>"Conservation &amp; Education in the Rainforest"</t>
  </si>
  <si>
    <t>SEO, PPC, referrals, educational travel groups</t>
  </si>
  <si>
    <t>Educational travel groups, birding packages</t>
  </si>
  <si>
    <t>www.rara-avis.com</t>
  </si>
  <si>
    <t>"Your Adventure in the Rainforest"</t>
  </si>
  <si>
    <t>SEO, PPC, referrals, adventure travel groups</t>
  </si>
  <si>
    <t>Facebook</t>
  </si>
  <si>
    <t>Adventure travel packages, group discounts</t>
  </si>
  <si>
    <t>www.nicuesalodge.com</t>
  </si>
  <si>
    <t>"A Nature Lover's Paradise"</t>
  </si>
  <si>
    <t>Sustainable tourism discounts, adventure packages</t>
  </si>
  <si>
    <t>www.blueosa.com</t>
  </si>
  <si>
    <t>"Find Your Bliss"</t>
  </si>
  <si>
    <t>Yoga retreat packages, wellness experiences</t>
  </si>
  <si>
    <t>www.lunalodge.com</t>
  </si>
  <si>
    <t>"Experience the Magic of the Rainforest"</t>
  </si>
  <si>
    <t>Eco-tourism packages, wellness retreats</t>
  </si>
  <si>
    <t>www.playacativo.com</t>
  </si>
  <si>
    <t>"Nature Up Close and Personal"</t>
  </si>
  <si>
    <t>Facebook, Instagram, YouTube</t>
  </si>
  <si>
    <t>Adventure and nature packages, honeymoon packages</t>
  </si>
  <si>
    <t>www.bosquedelcabo.com</t>
  </si>
  <si>
    <t>"Wildlife, Nature, Adventure"</t>
  </si>
  <si>
    <t>Facebook, Instagram</t>
  </si>
  <si>
    <t>Wildlife tour packages, long-stay discounts</t>
  </si>
  <si>
    <t>www.iguanalodge.com</t>
  </si>
  <si>
    <t>"Where the Rainforest Meets the Sea"</t>
  </si>
  <si>
    <t>Surf and yoga packages, seasonal discounts</t>
  </si>
  <si>
    <t>www.copadearbol.com</t>
  </si>
  <si>
    <t>"Discover Paradise"</t>
  </si>
  <si>
    <t>Nature and adventure packages, long-stay discounts</t>
  </si>
  <si>
    <t>www.xandari.com</t>
  </si>
  <si>
    <t>"Experience Harmony"</t>
  </si>
  <si>
    <t>Wellness and spa packages, long-stay discounts</t>
  </si>
  <si>
    <t>Target Market Segment(s)</t>
  </si>
  <si>
    <t>Main Value Proposition Exposed by Hotel</t>
  </si>
  <si>
    <t>Main Value Perceived by Past Guests</t>
  </si>
  <si>
    <t>Luxury travellers, Nature lovers, Adventure seekers</t>
  </si>
  <si>
    <t>Exclusive eco-luxury, immersion in nature</t>
  </si>
  <si>
    <t>Unique experience, stunning location, excellent service</t>
  </si>
  <si>
    <t>Eco-conscious travellers, Families, Wildlife enthusiasts</t>
  </si>
  <si>
    <t>Exemplary eco practices, extraordinary wildlife sightings</t>
  </si>
  <si>
    <t>Luxury travellers, Wellness seekers, Couples</t>
  </si>
  <si>
    <t>High-end wellness in a secluded natural setting</t>
  </si>
  <si>
    <t>Relaxation, top-notch service, beautiful surroundings</t>
  </si>
  <si>
    <t>Families, Birdwatchers, Nature enthusiasts</t>
  </si>
  <si>
    <t>Authentic experience, birdwatching opportunities</t>
  </si>
  <si>
    <t>Peaceful environment, rich bird life, friendly staff</t>
  </si>
  <si>
    <t>Educational groups, Birdwatchers, Families</t>
  </si>
  <si>
    <t>Educational and conservation focus, birdwatching</t>
  </si>
  <si>
    <t>Great educational programs, abundant wildlife</t>
  </si>
  <si>
    <t>Adventure travellers, Groups, Nature lovers</t>
  </si>
  <si>
    <t>Immersive adventure, affordability</t>
  </si>
  <si>
    <t>Adventure, isolation in nature, value for money</t>
  </si>
  <si>
    <t>Eco-conscious travellers, Adventure seekers, Families</t>
  </si>
  <si>
    <t>Sustainable tourism, adventure activities</t>
  </si>
  <si>
    <t>Sustainable practices, wide range of activities</t>
  </si>
  <si>
    <t>Wellness seekers, Yoga practitioners, Solo travellers</t>
  </si>
  <si>
    <t>Excellent yoga programs, rejuvenating environment</t>
  </si>
  <si>
    <t>Wellness seekers, Nature lovers, Eco-conscious travellers</t>
  </si>
  <si>
    <t>Tranquil environment, wellness programs, lush greenery</t>
  </si>
  <si>
    <t>Luxury travellers, Couples, Wildlife enthusiasts</t>
  </si>
  <si>
    <t>Excellent service, diverse wildlife, secluded beach</t>
  </si>
  <si>
    <t>Families, Wildlife enthusiasts, Adventure seekers</t>
  </si>
  <si>
    <t>Incredible wildlife sightings, family-friendly activities</t>
  </si>
  <si>
    <t>Adventure seekers, Wellness seekers, Beach lovers</t>
  </si>
  <si>
    <t>Great surf programs, beach access, friendly staff</t>
  </si>
  <si>
    <t>Luxury travellers, Families, Nature lovers</t>
  </si>
  <si>
    <t>Luxury in a secluded location, beach access</t>
  </si>
  <si>
    <t>Quality accommodations, beautiful location, attentive service</t>
  </si>
  <si>
    <t>Wellness seekers, Couples, Luxury travellers</t>
  </si>
  <si>
    <t>Wellness and relaxation in a luxurious setting</t>
  </si>
  <si>
    <t>Relaxation, stunning views, excellent spa</t>
  </si>
  <si>
    <t>Percentual Variation for the Promotional Offer vs Standard Rates</t>
  </si>
  <si>
    <t>Average Time Period for the Offer</t>
  </si>
  <si>
    <t>10-15% discount</t>
  </si>
  <si>
    <t>Usually during off-peak season (3-4 months)</t>
  </si>
  <si>
    <t>15-20% discount for long stays</t>
  </si>
  <si>
    <t>Year-round</t>
  </si>
  <si>
    <t>10-15% off for seasonal discounts</t>
  </si>
  <si>
    <t>15-20% off for educational travel groups</t>
  </si>
  <si>
    <t>10% off for adventure travel packages</t>
  </si>
  <si>
    <t>10-20% off for sustainable tourism discounts</t>
  </si>
  <si>
    <t>10-20% off for yoga retreat packages</t>
  </si>
  <si>
    <t>10-15% off for honeymoon packages</t>
  </si>
  <si>
    <t>10-20% off for long-stay discounts</t>
  </si>
  <si>
    <t>10-20% off for surf and yoga packages</t>
  </si>
  <si>
    <t>10-15% off for spa packages</t>
  </si>
  <si>
    <t>Pacuare Lodge</t>
  </si>
  <si>
    <t>Lapa Rios Lodge</t>
  </si>
  <si>
    <t>El Silencio Lodge &amp; Spa</t>
  </si>
  <si>
    <t>Tortuga Lodge &amp; Gardens</t>
  </si>
  <si>
    <t>Selva Verde Lodge</t>
  </si>
  <si>
    <t>Rara Avis Rainforest Lodge</t>
  </si>
  <si>
    <t>Blue Osa Yoga Retreat and Spa</t>
  </si>
  <si>
    <t>Playa Cativo Lodge</t>
  </si>
  <si>
    <t>Bosque del Cabo Rainforest Lodge</t>
  </si>
  <si>
    <t>Copa De Arbol Beach and Rainforest Resort</t>
  </si>
  <si>
    <t>Xandari Resort &amp; Spa</t>
  </si>
  <si>
    <t>Name of Hotel</t>
  </si>
  <si>
    <t>Playa Nicuesa Rainforest Lodge</t>
  </si>
  <si>
    <t>No; includes breakfast &amp; experiences</t>
  </si>
  <si>
    <t>All Inclusive Rate</t>
  </si>
  <si>
    <t>- 20% off,  target: Families, on stays July 1 to Aug 31
- Stay 2 Nights, 3rd</t>
  </si>
  <si>
    <t>TRAVEL TRENDS BY GENERATION IN 2023</t>
  </si>
  <si>
    <t>Age / Year Born Range</t>
  </si>
  <si>
    <t>Pitch Examples</t>
  </si>
  <si>
    <t>Baby Boomers</t>
  </si>
  <si>
    <t>Generation / Segment</t>
  </si>
  <si>
    <t>59-77 [1946-1964]</t>
  </si>
  <si>
    <t>&gt; Solo travel experiences</t>
  </si>
  <si>
    <t>Generation X</t>
  </si>
  <si>
    <t>43-58 [1965-1980]</t>
  </si>
  <si>
    <t>Millenials</t>
  </si>
  <si>
    <t>27-42 [1981-1996]</t>
  </si>
  <si>
    <t>Generation Z</t>
  </si>
  <si>
    <t>18-26 [1997-2005]</t>
  </si>
  <si>
    <t>&gt; Sustainability, inclusivity &amp; well-rounded travel experiences</t>
  </si>
  <si>
    <t>Slow down, and connect with nature, people, and your inner self.</t>
  </si>
  <si>
    <t>Experience the thrill of immersing yourself in nature</t>
  </si>
  <si>
    <t>&gt; Adventure &amp; exploration, adenaline-inducing unique experiences that tap into this generation's need for excitement and freedom.</t>
  </si>
  <si>
    <t>Travel Trend</t>
  </si>
  <si>
    <t>Wellness &amp; Authenticity</t>
  </si>
  <si>
    <t>&gt; Immersive &amp; authentic travel experiences
&gt; Rise of travel writing due to their wanderlust
&gt; Slow Travel (environmentaly-friendly peaceful vacations)   
&gt; Weekend trips in travel</t>
  </si>
  <si>
    <t>YoY Growth of Interest</t>
  </si>
  <si>
    <t>GENERAL TRAVEL TRENDS 2023</t>
  </si>
  <si>
    <t>Specific Examples</t>
  </si>
  <si>
    <t>Connect with Nature</t>
  </si>
  <si>
    <t>Walking trails provide a mindful escape, merging the simplicity of movement with the richness of nature.</t>
  </si>
  <si>
    <t>Slow Travel</t>
  </si>
  <si>
    <t>+38% YoY</t>
  </si>
  <si>
    <t>Enchantment in Travel</t>
  </si>
  <si>
    <t>Seeking adventure &amp; escape</t>
  </si>
  <si>
    <t>Mindful experiences which  build strong long-lost connections with nature</t>
  </si>
  <si>
    <t>Start Travelling</t>
  </si>
  <si>
    <t>+50% YoY</t>
  </si>
  <si>
    <t>Weekend Trips in Travel</t>
  </si>
  <si>
    <t>+30% YoY</t>
  </si>
  <si>
    <t>Meaning for Nicuesa Lodge</t>
  </si>
  <si>
    <t>Competition Examples</t>
  </si>
  <si>
    <t>USA</t>
  </si>
  <si>
    <t>UK</t>
  </si>
  <si>
    <t>CAN</t>
  </si>
  <si>
    <t>MEX</t>
  </si>
  <si>
    <t>EU</t>
  </si>
  <si>
    <t>Type of Travel Experience Currently Being Pursued</t>
  </si>
  <si>
    <t>Travelers seeking full retreats for physical, mental, and emotional well-being. Our package offering needs a revamp!</t>
  </si>
  <si>
    <t>All -Inclusive Vacations</t>
  </si>
  <si>
    <t xml:space="preserve"> </t>
  </si>
  <si>
    <t>"Booming"</t>
  </si>
  <si>
    <t>Sustainability and Eco-Tourism</t>
  </si>
  <si>
    <t>A current major factor</t>
  </si>
  <si>
    <t>Estimated Participation on Guest DB</t>
  </si>
  <si>
    <t>Example Quotes from Guest Reviews</t>
  </si>
  <si>
    <t>Be a leader in repuposing the explicit use of the term "ALL INCLUSIVE" for rates including accommodation, meals, and activities bundled together.</t>
  </si>
  <si>
    <t>Repurpose and continue to push eco-friendly practices,and regular educational programs about the local wildlife and habitat conservation, and about sourcing practices for food and materials from nearby suppliers.</t>
  </si>
  <si>
    <t>Adventure Travel</t>
  </si>
  <si>
    <t>Family Travel</t>
  </si>
  <si>
    <t>Experiencing a surge</t>
  </si>
  <si>
    <t>Travelers seeking experience rich vacations of Special Interest to the thrill seeking crowd, and these should be strongly exposed in package and materials</t>
  </si>
  <si>
    <t>Family groups wish top seeking a vacation rich in connection experiences rich vacations, and these should be strongly exposed to the guest</t>
  </si>
  <si>
    <t>Breakeven Travel Volumes</t>
  </si>
  <si>
    <t>Nicuesa Products / Experiences</t>
  </si>
  <si>
    <t>Honeymoon Travel</t>
  </si>
  <si>
    <t>Essential segment</t>
  </si>
  <si>
    <t>Newlyweds seek intimate and unforgettable experiences. Nicuesa Lodge can further update /craft specialized honeymoon packages that feature luxurious amenities, romantic activities, and natural settings.</t>
  </si>
  <si>
    <t>Key Stakeholder Collaborations</t>
  </si>
  <si>
    <t>Collaborating with key stakeholders will continue to be the best way to strengthen Nicuesa's value proposition and invest in sustainable practices and technologies. Partnertships seeked not only need be NGO's like Travel Green, but also include  high-profile influencers and content creators.</t>
  </si>
  <si>
    <t>2022 Population % Breakdown</t>
  </si>
  <si>
    <t>- Sustainable tourism
- Diverse wildlife encounters
-  location in a 1000-acre rainforest reserve 
- National Geographic Unique Lodge of the World
- Proximity to Corcovado National Park.</t>
  </si>
  <si>
    <t>- Yoga-focused wellness retreat, 
- Beachfront location</t>
  </si>
  <si>
    <t>- Eco-friendly wellness retreat, w/spa &amp; yoga 
- Location near Corcovado  National Park diverse flora and fauna</t>
  </si>
  <si>
    <t>- Luxury in a secluded beachfront location
-  The beauty and diverse wildlife of their location is emphasized</t>
  </si>
  <si>
    <t>- Variety of Wildlife encounters
- Variety of accomodation options
- Variety of adventure activities like Tree platform &amp; zipline, tennis court, and a ceramic/music studio
- Location near Corcovado National Park</t>
  </si>
  <si>
    <t>- Beachfront location
- Variety of accommodations 
- Variety of activities, incl. a yoga center, surfing, tennis center, and a ceramic/music studio</t>
  </si>
  <si>
    <t>- Current:
     * Enjoy 4 nights, Pay 3
     * Stay 3 Nights, Pay 2
- 10-15% off for wellness retreats</t>
  </si>
  <si>
    <t>$280  to $465</t>
  </si>
  <si>
    <t>Yes
- Very much explicitly on the Packages</t>
  </si>
  <si>
    <t>$235 to $450</t>
  </si>
  <si>
    <t>$200 to $415</t>
  </si>
  <si>
    <t xml:space="preserve">    Guest, May 31, 2021: "Our stay at Nicuesa was absolutely amazing. This place is very unique and the staff goes above and beyond to give their guests the first-class treatment. This place is off the beaten path and must be accessed by boat only which they coordinate... The grounds are so beautiful with lots of wildlife to be seen just outside our villa. Our guide Vale, was incredible and such a joy to be around. We saw tons of wildlife with her and learned so much about the current environment in the Osa. She is passionate about her work and takes great pride in her country and it shows."
    Guest, November 28, 2020: "Paradisíaco! Beautiful place in the middle of the jungle. Perfect place to get in touch with nature and reconnect with your essence, to practice yoga and receive a relaxing massage in front of the ocean. The food is healthy and delicious, the smoothies are the best and the people of the staff are very gently and friendly. Best place ever."
    Guest, March 29, 2020: "The lodge was not full and we were very lucky that there was never more than 4 on any of our tours/activities so we were able to ask many questions and have a very intimate experience of the environment. There are several self-guided walks in and around the jungle and the kayaks are freely available to use... This is a very special place beautiful beyond words. Our visit was the beginning of a 3 week visit to Costa Rica and we stayed at a few other areas - Playa Nicuesa Rainforest Lodge was our favourite, thank you to everyone at the Lodge for an unforgettable stay. We'd love to return."
    Rene62056, March 2020: "This is Paradise. My husband and I spent a week at this amazing eco lodge... We hiked to a waterfall with a guide our first day; kayaked with a guide through the mangroves; did an early morning bird walk with a guide, and a very informative sustainability tour of the property... We spent hours in the ocean, went on self-guided hikes, and were just continually overly amazed by what we saw - plants, birds, insects, reptiles - and the incredible beauty of the rain forest. Our guides were simply the best!! They were so passionate and inspiring about what they do, their world and their desire to protect it. The staff were all friendly, helpful and just such beautiful people... This is a very special place. Beautiful beyond words. Thank you to everyone at Nicuesa for the most unforgettable week we've ever had. We hope to return."</t>
  </si>
  <si>
    <t xml:space="preserve">    Guest, March 10, 2023: "Went on our honeymoon - just the absolute best time of our lives. Amazing staff, everyone was so friendly; amazing food, everything was incredibly delicious; and amazing beauty, truly a one-of-a-kind beautiful experience. Can't wait to go back!"
    Guest, January 26, 2023: "Others have raved about the location, food, friendly staff, sustainable environment, activities, etc., so I’ll take a different direction…the staff literally saved my life. While completing a hike to the waterfall, I tripped, fell, and opened a recent surgery scar near my knee from about 2 weeks previous. The wound bled uncontrollably. We were 1.5 miles from the lodge in the jungle. It was obvious I would bleed out if I had to walk back. Our guide, Stephen, after bandaging the wound the best he could, ran all the way back to camp, and assembled a crew of 5 with a stretcher to come back to pick me up."
    Guest, December 10, 2022: "We stayed 3 nights in Playa Nicuesa Eco Rainforest Lodge. Its really a small paradise, where people care about the nature, like purified water system, no plastic bottles…the staff was so friendly and helpful, the guides had great knowledge about the birds and other animals. Good food and clean rooms. The lodge is situated near the bay where it’s safe for swimming, paddling or kayaking…. Morning Yoga was also a highlight….we highly recommend this small Paradise! Natascha and Marcel from Switzerland"
    Joan B, May 2022: "We took some interesting hikes, ate all the great meals, and went on two unforgettable excursions, one to the river with a crocodile and mangroves and a ride with my husband on a 2-person kayak. The second excursion was kind of a dud at first (couldn't find dolphins and the stingrays got us while snorkeling), but then we got word of a dolphin sighting. We went out to find them and were at once surrounded by countless (maybe thousands) of dolphins, leaping, following the boat, and around us as far as the eye could see. It was a breathtaking and memorable half hour or so."
    Guest, May 15, 2022: "My husband and I were over the moon staying here. How to describe it? The staff are wonderful - friendly and cheerful, knowledgeable and informative, and extremely attentive. They anticipated our needs before we did, without hovering. The food is delicious and we appreciated the limited menu as a way to eliminate food waste - while still having choices. There was a fish option nearly every day which made us happy. There was also a vegetarian option at each meal. The rooms are lovely. We were in Mango House and it met all of our needs. My only disappointment about our stay is that we didn't see any monkeys! We heard a few howler monkeys and came close to seeing some one morning. Otherwise over the week we saw hundreds of dolphins, sting rays, an eel, 2 boa constrictors, wild boars, crocodiles, an agouti (I think), macaws, toucans, falcons, lizards, and lots of other birds. We loved staying at Playa Nicuesa. It was one of the best retreats we've ever had. We look forward to going back some day."
    Henry K, May 2022: "What anincredible rainforest lodge. The beautiful cabins are set in the rainforest and couldn't be any more spectacular. The staff is beyond friendly and courteous. There were several terrific choices for every meal and all were delicious. There are numerous activities available and all were great. Playa Nicuesa lodge is a rarity. It is also more sustainable than any other lodge I know in Costa Rica. I was a rainforest guide for over 20 years and Playa Nicuesa lodge is my favorite lodge of all."</t>
  </si>
  <si>
    <t>Gina E, March 2022: "Beautiful location and so much to do! Nicuesa is an incredible place to stay. The staff are wonderful and so dedicated to sustainability and nature. We loved meeting the team there. The lodge itself and rooms are beautiful and the food is AMAZING. Nicuesa is really unique because you get both beach and rainforest. There are a ton of activities-- we did snorkeling, hikes, paddle boarding, bird watching and more. And we even did a beach cleanup! The rooms are gorgeous and we were so comfortable."
Guest, May 2022: "All staff were friendly and accommodating... Steven was our guide for several tours - kayaking/snorkeling, hiking to the waterfall, river tour and sustainability tour. (The highlight for me was the river tour!!) He is very knowledgeable and passionate about nature and conservation, and we enjoyed our conversations with him... The food is excellent and we appreciated the limited menu to help eliminate waste. Despite the limited selections we had distinctly different meals every single day. I think there was a fish option nearly every day which made me happy. There was also a vegetarian option at each meal... We loved staying at Playa Nicuesa. It was one of the best retreats we've ever had. We look forward to going back some day."
Henry K, May 2022: "What an incredible rainforest lodge. The beautiful cabins are set in the rainforest and couldn't be any more spectacular. The staff is beyond friendly and courteous. There were several terrific choices for every meal and all were delicious. There are numerous activities available and all were great. Playa Nicuesa lodge is a rarity. It is also more sustainable than any other lodge I know in Costa Rica. I was a rainforest guide for over 20 years and Playa Nicuesa lodge is my favorite lodge of all."</t>
  </si>
  <si>
    <t>FOR FAMILY</t>
  </si>
  <si>
    <t>FOR SENIOR INVOLVEMENT</t>
  </si>
  <si>
    <t>Janice O, January 2020: "My husband &amp; I stayed five nights with our nineteen-year-old son. It was probably a couple of nights too much for a nineteen-year-old to be with mainly retired guests. However, we loved our time here. The guides were very knowledgeable. All the staff were personable &amp; went out of their way to be helpful. Wildlife &amp; foliage is unbelievable. We would highly recommend Nicuesa!"
Caltalia, January 2020: "Our first visit to Costa Rica and our first stop. Both great choices. The people at the lodge - from the guides to the kitchen (and bar!) to the housekeeping to transportation to the managers and maintenance were great and informative. Between hikes, swimming, river kayaking, making tamales and generally hanging out, we had a fantastic visit. A special part of the experience was the communal meals where you really got to know the other guests. It is the rainforest with all the vegetation and animals you want to see. Highly recommend!"</t>
  </si>
  <si>
    <t xml:space="preserve">    Guest, May 2022: "All staff were friendly and accommodating. We are in our early 50s and while we are both normally very fit and active, my husband had a series of medical challenges over the last 18 months, and we had both recently recovered from COVID. Steven and Juan, who we spent the most time with, were both very gracious in helping us tailor our activities to our needed physical abilities at the time... We loved staying at Playa Nicuesa. It was one of the best retreats we've ever had. We look forward to going back some day."
    Janice O, January 2020: "My husband &amp; I stayed five nights with our nineteen-year-old son. It was probably a couple of nights too much for a nineteen-year-old to be with mainly retired guests. However, we loved our time here. The guides were very knowledgeable. All the staff were personable &amp; went out of their way to be helpful. Wildlife &amp; foliage is unbelievable. We would highly recommend Nicuesa!"
    Caltalia, January 2020: "Our first visit to Costa Rica and our first stop. Both great choices. The people at the lodge - from the guides to the kitchen (and bar!) to the housekeeping to transportation to the managers and maintenance were great and informative. Between hikes, swimming, river kayaking, making tamales and generally hanging out, we had a fantastic visit. A special part of the experience was the communal meals where you really got to know the other guests. It is the rainforest with all the vegetation and animals you want to see. Highly recommend!"</t>
  </si>
  <si>
    <t>Avg Rate</t>
  </si>
  <si>
    <t>Adults</t>
  </si>
  <si>
    <t>Profit Margin set at 40%</t>
  </si>
  <si>
    <t>Cost</t>
  </si>
  <si>
    <t>Profit</t>
  </si>
  <si>
    <t>Nights</t>
  </si>
  <si>
    <t>Cost of 1 Night Free</t>
  </si>
  <si>
    <t>Cost of 2 Night Free</t>
  </si>
  <si>
    <t>Profit 1 Adult</t>
  </si>
  <si>
    <t>Cost 1 Adult</t>
  </si>
  <si>
    <t>Profit of 2 minus Cost of 1</t>
  </si>
  <si>
    <t>Profit of 3 minus Cost of 1</t>
  </si>
  <si>
    <t>Profit of 4 minus Cost of 1</t>
  </si>
  <si>
    <t>Cost of Child</t>
  </si>
  <si>
    <t>Avg Rate
Adult</t>
  </si>
  <si>
    <t>Child</t>
  </si>
  <si>
    <t>CHATGPT 4.0 GENERATED COMPETITIVE ASSESSMENT</t>
  </si>
  <si>
    <t>PROMOTIONAL BREAKEVEN CALCULTATIONS</t>
  </si>
  <si>
    <t>NextAtlas TravelTrends Summary</t>
  </si>
  <si>
    <t>Customer Reviews Breakdown</t>
  </si>
  <si>
    <t>Created by Max E. Sequeira Garza / Noosphera</t>
  </si>
  <si>
    <t>Free use, non licensed.</t>
  </si>
  <si>
    <t>More information: https://www.noospheracr.com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</si>
</sst>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
    <numFmt numFmtId="165" formatCode="&quot;$&quot;#,##0.0_);[Red]\(&quot;$&quot;#,##0.0\)"/>
  </numFmts>
  <fonts count="18" x14ac:knownFonts="1">
    <font>
      <sz val="11"/>
      <color theme="1"/>
      <name val="Calibri"/>
      <family val="2"/>
      <scheme val="minor"/>
    </font>
    <font>
      <u/>
      <sz val="11"/>
      <color theme="10"/>
      <name val="Calibri"/>
      <family val="2"/>
      <scheme val="minor"/>
    </font>
    <font>
      <sz val="9.6"/>
      <color theme="1"/>
      <name val="Segoe UI"/>
      <family val="2"/>
    </font>
    <font>
      <sz val="9.6"/>
      <color theme="1"/>
      <name val="Segoe UI"/>
      <family val="2"/>
    </font>
    <font>
      <sz val="9.6"/>
      <color rgb="FF374151"/>
      <name val="Segoe UI"/>
      <family val="2"/>
    </font>
    <font>
      <sz val="9.6"/>
      <color rgb="FF374151"/>
      <name val="Segoe UI"/>
      <family val="2"/>
    </font>
    <font>
      <sz val="11"/>
      <color rgb="FF374151"/>
      <name val="Calibri"/>
      <family val="2"/>
      <scheme val="minor"/>
    </font>
    <font>
      <sz val="16"/>
      <color theme="1"/>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12"/>
      <color theme="1"/>
      <name val="Calibri"/>
      <family val="2"/>
      <scheme val="minor"/>
    </font>
    <font>
      <sz val="11"/>
      <color theme="1"/>
      <name val="Calibri"/>
      <family val="2"/>
      <scheme val="minor"/>
    </font>
    <font>
      <b/>
      <sz val="9.6"/>
      <color theme="1"/>
      <name val="Segoe UI"/>
      <family val="2"/>
    </font>
    <font>
      <b/>
      <sz val="9.6"/>
      <color rgb="FF374151"/>
      <name val="Segoe UI"/>
      <family val="2"/>
    </font>
    <font>
      <sz val="9.6"/>
      <color theme="1"/>
      <name val="Sagona"/>
    </font>
    <font>
      <b/>
      <sz val="20"/>
      <color theme="9"/>
      <name val="Calibri"/>
      <family val="2"/>
      <scheme val="minor"/>
    </font>
    <font>
      <b/>
      <sz val="11"/>
      <color theme="5"/>
      <name val="Calibri"/>
      <family val="2"/>
      <scheme val="minor"/>
    </font>
  </fonts>
  <fills count="10">
    <fill>
      <patternFill patternType="none"/>
    </fill>
    <fill>
      <patternFill patternType="gray125"/>
    </fill>
    <fill>
      <patternFill patternType="solid">
        <fgColor rgb="FFF7F7F8"/>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0"/>
        <bgColor indexed="64"/>
      </patternFill>
    </fill>
    <fill>
      <patternFill patternType="solid">
        <fgColor theme="5" tint="0.39997558519241921"/>
        <bgColor indexed="64"/>
      </patternFill>
    </fill>
    <fill>
      <patternFill patternType="solid">
        <fgColor theme="9" tint="0.79998168889431442"/>
        <bgColor indexed="64"/>
      </patternFill>
    </fill>
  </fills>
  <borders count="5">
    <border>
      <left/>
      <right/>
      <top/>
      <bottom/>
      <diagonal/>
    </border>
    <border>
      <left style="medium">
        <color rgb="FFD9D9E3"/>
      </left>
      <right/>
      <top style="medium">
        <color rgb="FFD9D9E3"/>
      </top>
      <bottom style="medium">
        <color rgb="FFD9D9E3"/>
      </bottom>
      <diagonal/>
    </border>
    <border>
      <left style="medium">
        <color rgb="FFD9D9E3"/>
      </left>
      <right style="medium">
        <color rgb="FFD9D9E3"/>
      </right>
      <top style="medium">
        <color rgb="FFD9D9E3"/>
      </top>
      <bottom style="medium">
        <color rgb="FFD9D9E3"/>
      </bottom>
      <diagonal/>
    </border>
    <border>
      <left style="medium">
        <color rgb="FFD9D9E3"/>
      </left>
      <right/>
      <top/>
      <bottom style="medium">
        <color rgb="FFD9D9E3"/>
      </bottom>
      <diagonal/>
    </border>
    <border>
      <left style="medium">
        <color rgb="FFD9D9E3"/>
      </left>
      <right style="medium">
        <color rgb="FFD9D9E3"/>
      </right>
      <top/>
      <bottom style="medium">
        <color rgb="FFD9D9E3"/>
      </bottom>
      <diagonal/>
    </border>
  </borders>
  <cellStyleXfs count="4">
    <xf numFmtId="0" fontId="0" fillId="0" borderId="0"/>
    <xf numFmtId="0" fontId="1" fillId="0" borderId="0" applyNumberFormat="0" applyFill="0" applyBorder="0" applyAlignment="0" applyProtection="0"/>
    <xf numFmtId="9" fontId="12" fillId="0" borderId="0" applyFont="0" applyFill="0" applyBorder="0" applyAlignment="0" applyProtection="0"/>
    <xf numFmtId="44" fontId="12" fillId="0" borderId="0" applyFont="0" applyFill="0" applyBorder="0" applyAlignment="0" applyProtection="0"/>
  </cellStyleXfs>
  <cellXfs count="54">
    <xf numFmtId="0" fontId="0" fillId="0" borderId="0" xfId="0"/>
    <xf numFmtId="0" fontId="3" fillId="0" borderId="3" xfId="0" applyFont="1" applyBorder="1" applyAlignment="1">
      <alignment vertical="center" wrapText="1"/>
    </xf>
    <xf numFmtId="0" fontId="1" fillId="0" borderId="3" xfId="1" applyBorder="1" applyAlignment="1">
      <alignment vertical="center" wrapText="1"/>
    </xf>
    <xf numFmtId="6" fontId="3" fillId="0" borderId="3" xfId="0" applyNumberFormat="1" applyFont="1" applyBorder="1" applyAlignment="1">
      <alignment vertical="center" wrapText="1"/>
    </xf>
    <xf numFmtId="0" fontId="3" fillId="0" borderId="4" xfId="0" applyFont="1" applyBorder="1" applyAlignment="1">
      <alignment vertical="center" wrapText="1"/>
    </xf>
    <xf numFmtId="0" fontId="0" fillId="0" borderId="0" xfId="0" applyAlignment="1">
      <alignment vertical="center" wrapText="1"/>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6" fillId="0" borderId="0" xfId="0" applyFont="1"/>
    <xf numFmtId="0" fontId="6" fillId="0" borderId="0" xfId="0" applyFont="1" applyAlignment="1">
      <alignment horizontal="left" vertical="center" indent="1"/>
    </xf>
    <xf numFmtId="2" fontId="0" fillId="0" borderId="0" xfId="0" applyNumberFormat="1"/>
    <xf numFmtId="164" fontId="0" fillId="0" borderId="0" xfId="0" applyNumberFormat="1"/>
    <xf numFmtId="0" fontId="7" fillId="0" borderId="0" xfId="0" applyFont="1"/>
    <xf numFmtId="0" fontId="4" fillId="2" borderId="3" xfId="0" quotePrefix="1" applyFont="1" applyFill="1" applyBorder="1" applyAlignment="1">
      <alignment vertical="center" wrapText="1"/>
    </xf>
    <xf numFmtId="0" fontId="0" fillId="0" borderId="0" xfId="0" applyAlignment="1">
      <alignment wrapText="1"/>
    </xf>
    <xf numFmtId="0" fontId="9" fillId="0" borderId="0" xfId="0" applyFont="1" applyAlignment="1">
      <alignment wrapText="1"/>
    </xf>
    <xf numFmtId="0" fontId="10" fillId="0" borderId="0" xfId="0" applyFont="1" applyAlignment="1">
      <alignment wrapText="1"/>
    </xf>
    <xf numFmtId="0" fontId="11" fillId="3" borderId="0" xfId="0" applyFont="1" applyFill="1" applyAlignment="1">
      <alignment wrapText="1"/>
    </xf>
    <xf numFmtId="0" fontId="11" fillId="0" borderId="0" xfId="0" applyFont="1" applyAlignment="1">
      <alignment wrapText="1"/>
    </xf>
    <xf numFmtId="10" fontId="0" fillId="0" borderId="0" xfId="0" applyNumberFormat="1" applyAlignment="1">
      <alignment wrapText="1"/>
    </xf>
    <xf numFmtId="0" fontId="10" fillId="0" borderId="0" xfId="0" applyFont="1"/>
    <xf numFmtId="0" fontId="0" fillId="0" borderId="0" xfId="0" quotePrefix="1" applyAlignment="1">
      <alignment wrapText="1"/>
    </xf>
    <xf numFmtId="0" fontId="11" fillId="3" borderId="0" xfId="0" applyFont="1" applyFill="1" applyAlignment="1">
      <alignment horizontal="center" wrapText="1"/>
    </xf>
    <xf numFmtId="0" fontId="8" fillId="0" borderId="0" xfId="0" applyFont="1" applyAlignment="1">
      <alignment wrapText="1"/>
    </xf>
    <xf numFmtId="9" fontId="0" fillId="0" borderId="0" xfId="2" applyFont="1" applyAlignment="1">
      <alignment wrapText="1"/>
    </xf>
    <xf numFmtId="0" fontId="2" fillId="0" borderId="3" xfId="0" quotePrefix="1" applyFont="1" applyBorder="1" applyAlignment="1">
      <alignment vertical="center" wrapText="1"/>
    </xf>
    <xf numFmtId="6" fontId="2" fillId="0" borderId="3" xfId="0" quotePrefix="1" applyNumberFormat="1" applyFont="1" applyBorder="1" applyAlignment="1">
      <alignment vertical="center" wrapText="1"/>
    </xf>
    <xf numFmtId="0" fontId="2" fillId="0" borderId="3" xfId="0" applyFont="1" applyBorder="1" applyAlignment="1">
      <alignment vertical="center" wrapText="1"/>
    </xf>
    <xf numFmtId="0" fontId="0" fillId="4" borderId="0" xfId="0" applyFill="1"/>
    <xf numFmtId="0" fontId="0" fillId="5" borderId="0" xfId="0" applyFill="1"/>
    <xf numFmtId="0" fontId="0" fillId="6" borderId="0" xfId="0" applyFill="1" applyAlignment="1">
      <alignment wrapText="1"/>
    </xf>
    <xf numFmtId="0" fontId="0" fillId="6" borderId="0" xfId="0" applyFill="1"/>
    <xf numFmtId="0" fontId="0" fillId="7" borderId="0" xfId="0" applyFill="1"/>
    <xf numFmtId="6" fontId="0" fillId="0" borderId="0" xfId="0" applyNumberFormat="1"/>
    <xf numFmtId="44" fontId="0" fillId="0" borderId="0" xfId="3" applyFont="1"/>
    <xf numFmtId="165" fontId="0" fillId="4" borderId="0" xfId="0" applyNumberFormat="1" applyFill="1"/>
    <xf numFmtId="0" fontId="13" fillId="8" borderId="1" xfId="0" applyFont="1" applyFill="1" applyBorder="1" applyAlignment="1">
      <alignment horizontal="center" wrapText="1"/>
    </xf>
    <xf numFmtId="0" fontId="13" fillId="8" borderId="2" xfId="0" applyFont="1" applyFill="1" applyBorder="1" applyAlignment="1">
      <alignment horizontal="center" wrapText="1"/>
    </xf>
    <xf numFmtId="0" fontId="14" fillId="8" borderId="1" xfId="0" applyFont="1" applyFill="1" applyBorder="1" applyAlignment="1">
      <alignment horizontal="center" wrapText="1"/>
    </xf>
    <xf numFmtId="0" fontId="14" fillId="8" borderId="2" xfId="0" applyFont="1" applyFill="1" applyBorder="1" applyAlignment="1">
      <alignment horizontal="center" wrapText="1"/>
    </xf>
    <xf numFmtId="0" fontId="15" fillId="0" borderId="3" xfId="0" applyFont="1" applyBorder="1" applyAlignment="1">
      <alignment horizontal="center" vertical="center" wrapText="1"/>
    </xf>
    <xf numFmtId="0" fontId="1" fillId="9" borderId="3" xfId="1" applyFill="1" applyBorder="1" applyAlignment="1">
      <alignment vertical="center" wrapText="1"/>
    </xf>
    <xf numFmtId="0" fontId="3" fillId="9" borderId="3" xfId="0" applyFont="1" applyFill="1" applyBorder="1" applyAlignment="1">
      <alignment vertical="center" wrapText="1"/>
    </xf>
    <xf numFmtId="0" fontId="3" fillId="9" borderId="4" xfId="0" applyFont="1" applyFill="1" applyBorder="1" applyAlignment="1">
      <alignment vertical="center" wrapText="1"/>
    </xf>
    <xf numFmtId="6" fontId="2" fillId="9" borderId="3" xfId="0" quotePrefix="1" applyNumberFormat="1" applyFont="1" applyFill="1" applyBorder="1" applyAlignment="1">
      <alignment vertical="center" wrapText="1"/>
    </xf>
    <xf numFmtId="0" fontId="15" fillId="9" borderId="3" xfId="0" applyFont="1" applyFill="1" applyBorder="1" applyAlignment="1">
      <alignment horizontal="center" vertical="center" wrapText="1"/>
    </xf>
    <xf numFmtId="0" fontId="5" fillId="9" borderId="3" xfId="0" applyFont="1" applyFill="1" applyBorder="1" applyAlignment="1">
      <alignment vertical="center" wrapText="1"/>
    </xf>
    <xf numFmtId="0" fontId="5" fillId="9" borderId="4" xfId="0" applyFont="1" applyFill="1" applyBorder="1" applyAlignment="1">
      <alignment vertical="center" wrapText="1"/>
    </xf>
    <xf numFmtId="0" fontId="0" fillId="0" borderId="0" xfId="0" applyAlignment="1">
      <alignment horizontal="center"/>
    </xf>
    <xf numFmtId="0" fontId="11" fillId="3" borderId="0" xfId="0" applyFont="1" applyFill="1" applyAlignment="1">
      <alignment horizontal="center" wrapText="1"/>
    </xf>
    <xf numFmtId="0" fontId="11" fillId="3" borderId="0" xfId="0" applyFont="1" applyFill="1" applyAlignment="1">
      <alignment horizontal="left" wrapText="1"/>
    </xf>
    <xf numFmtId="0" fontId="16" fillId="0" borderId="0" xfId="0" applyFont="1"/>
    <xf numFmtId="0" fontId="13" fillId="9" borderId="3" xfId="0" applyFont="1" applyFill="1" applyBorder="1" applyAlignment="1">
      <alignment vertical="center" wrapText="1"/>
    </xf>
    <xf numFmtId="0" fontId="17" fillId="0" borderId="0" xfId="0" applyFont="1" applyAlignment="1">
      <alignment horizontal="right"/>
    </xf>
  </cellXfs>
  <cellStyles count="4">
    <cellStyle name="Currency" xfId="3" builtinId="4"/>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0</xdr:col>
      <xdr:colOff>307910</xdr:colOff>
      <xdr:row>22</xdr:row>
      <xdr:rowOff>121296</xdr:rowOff>
    </xdr:to>
    <xdr:sp macro="" textlink="">
      <xdr:nvSpPr>
        <xdr:cNvPr id="1025" name="AutoShape 1">
          <a:extLst>
            <a:ext uri="{FF2B5EF4-FFF2-40B4-BE49-F238E27FC236}">
              <a16:creationId xmlns:a16="http://schemas.microsoft.com/office/drawing/2014/main" id="{440F0975-0CEB-82BE-7E27-65C2CFCAFF09}"/>
            </a:ext>
          </a:extLst>
        </xdr:cNvPr>
        <xdr:cNvSpPr>
          <a:spLocks noChangeAspect="1" noChangeArrowheads="1"/>
        </xdr:cNvSpPr>
      </xdr:nvSpPr>
      <xdr:spPr bwMode="auto">
        <a:xfrm>
          <a:off x="0" y="23121257"/>
          <a:ext cx="307910" cy="30791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www.blueosa.com/" TargetMode="External"/><Relationship Id="rId13" Type="http://schemas.openxmlformats.org/officeDocument/2006/relationships/hyperlink" Target="http://www.copadearbol.com/" TargetMode="External"/><Relationship Id="rId3" Type="http://schemas.openxmlformats.org/officeDocument/2006/relationships/hyperlink" Target="http://www.elsilenciolodge.com/" TargetMode="External"/><Relationship Id="rId7" Type="http://schemas.openxmlformats.org/officeDocument/2006/relationships/hyperlink" Target="http://www.nicuesalodge.com/" TargetMode="External"/><Relationship Id="rId12" Type="http://schemas.openxmlformats.org/officeDocument/2006/relationships/hyperlink" Target="http://www.iguanalodge.com/" TargetMode="External"/><Relationship Id="rId2" Type="http://schemas.openxmlformats.org/officeDocument/2006/relationships/hyperlink" Target="http://www.laparios.com/" TargetMode="External"/><Relationship Id="rId1" Type="http://schemas.openxmlformats.org/officeDocument/2006/relationships/hyperlink" Target="http://www.pacuarelodge.com/" TargetMode="External"/><Relationship Id="rId6" Type="http://schemas.openxmlformats.org/officeDocument/2006/relationships/hyperlink" Target="http://www.rara-avis.com/" TargetMode="External"/><Relationship Id="rId11" Type="http://schemas.openxmlformats.org/officeDocument/2006/relationships/hyperlink" Target="http://www.bosquedelcabo.com/" TargetMode="External"/><Relationship Id="rId5" Type="http://schemas.openxmlformats.org/officeDocument/2006/relationships/hyperlink" Target="http://www.selvaverde.com/" TargetMode="External"/><Relationship Id="rId15" Type="http://schemas.openxmlformats.org/officeDocument/2006/relationships/drawing" Target="../drawings/drawing1.xml"/><Relationship Id="rId10" Type="http://schemas.openxmlformats.org/officeDocument/2006/relationships/hyperlink" Target="http://www.playacativo.com/" TargetMode="External"/><Relationship Id="rId4" Type="http://schemas.openxmlformats.org/officeDocument/2006/relationships/hyperlink" Target="http://www.tortugalodge.com/" TargetMode="External"/><Relationship Id="rId9" Type="http://schemas.openxmlformats.org/officeDocument/2006/relationships/hyperlink" Target="http://www.lunalodge.com/" TargetMode="External"/><Relationship Id="rId14" Type="http://schemas.openxmlformats.org/officeDocument/2006/relationships/hyperlink" Target="http://www.xandar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EB4B7-D929-45DD-B21C-A861F6EE2E8C}">
  <dimension ref="A1:V23"/>
  <sheetViews>
    <sheetView tabSelected="1" zoomScale="110" zoomScaleNormal="110" workbookViewId="0">
      <selection activeCell="V1" sqref="V1:V3"/>
    </sheetView>
  </sheetViews>
  <sheetFormatPr defaultRowHeight="15" x14ac:dyDescent="0.25"/>
  <cols>
    <col min="15" max="15" width="12" bestFit="1" customWidth="1"/>
    <col min="23" max="23" width="3.5703125" customWidth="1"/>
  </cols>
  <sheetData>
    <row r="1" spans="1:22" ht="26.25" x14ac:dyDescent="0.4">
      <c r="A1" s="51" t="s">
        <v>233</v>
      </c>
      <c r="V1" s="53" t="s">
        <v>236</v>
      </c>
    </row>
    <row r="2" spans="1:22" x14ac:dyDescent="0.25">
      <c r="V2" s="53" t="s">
        <v>237</v>
      </c>
    </row>
    <row r="3" spans="1:22" x14ac:dyDescent="0.25">
      <c r="E3" s="48" t="s">
        <v>217</v>
      </c>
      <c r="F3" s="48"/>
      <c r="G3" s="48"/>
      <c r="H3" s="48"/>
      <c r="J3" s="48" t="s">
        <v>218</v>
      </c>
      <c r="K3" s="48"/>
      <c r="L3" s="48"/>
      <c r="M3" s="48"/>
      <c r="V3" s="53" t="s">
        <v>238</v>
      </c>
    </row>
    <row r="4" spans="1:22" ht="45" x14ac:dyDescent="0.25">
      <c r="B4" t="s">
        <v>216</v>
      </c>
      <c r="C4">
        <v>387.5</v>
      </c>
      <c r="E4">
        <v>1</v>
      </c>
      <c r="F4">
        <v>2</v>
      </c>
      <c r="G4">
        <v>3</v>
      </c>
      <c r="H4">
        <v>4</v>
      </c>
      <c r="J4" t="s">
        <v>220</v>
      </c>
      <c r="K4" t="s">
        <v>219</v>
      </c>
      <c r="L4" s="14" t="s">
        <v>222</v>
      </c>
      <c r="M4" s="14" t="s">
        <v>223</v>
      </c>
    </row>
    <row r="5" spans="1:22" x14ac:dyDescent="0.25">
      <c r="C5" t="s">
        <v>221</v>
      </c>
      <c r="D5">
        <v>1</v>
      </c>
      <c r="E5" s="28">
        <f>($E$4*$C$4)*D5</f>
        <v>387.5</v>
      </c>
      <c r="F5">
        <f>($F$4*$C$4)*D5</f>
        <v>775</v>
      </c>
      <c r="G5">
        <f>($G$4*$C$4)*D5</f>
        <v>1162.5</v>
      </c>
      <c r="H5">
        <f>($H$4*$C$4)*D5</f>
        <v>1550</v>
      </c>
      <c r="J5">
        <f>E5*0.4</f>
        <v>155</v>
      </c>
      <c r="K5">
        <f>E5*0.6</f>
        <v>232.5</v>
      </c>
    </row>
    <row r="6" spans="1:22" x14ac:dyDescent="0.25">
      <c r="D6">
        <v>2</v>
      </c>
      <c r="E6" s="29">
        <f>($E$4*$C$4)*D6</f>
        <v>775</v>
      </c>
      <c r="F6">
        <f>($F$4*$C$4)*D6</f>
        <v>1550</v>
      </c>
      <c r="G6">
        <f>($G$4*$C$4)*D6</f>
        <v>2325</v>
      </c>
      <c r="H6">
        <f>($H$4*$C$4)*D6</f>
        <v>3100</v>
      </c>
      <c r="J6">
        <f>E6*0.4</f>
        <v>310</v>
      </c>
      <c r="K6">
        <f t="shared" ref="K6:K12" si="0">E6*0.6</f>
        <v>465</v>
      </c>
      <c r="L6">
        <f>J6-$K$5</f>
        <v>77.5</v>
      </c>
    </row>
    <row r="7" spans="1:22" x14ac:dyDescent="0.25">
      <c r="D7">
        <v>3</v>
      </c>
      <c r="E7">
        <f t="shared" ref="E7:E10" si="1">($E$4*$C$4)*D7</f>
        <v>1162.5</v>
      </c>
      <c r="F7">
        <f t="shared" ref="F7:F12" si="2">($F$4*$C$4)*D7</f>
        <v>2325</v>
      </c>
      <c r="G7">
        <f t="shared" ref="G7:G12" si="3">($G$4*$C$4)*D7</f>
        <v>3487.5</v>
      </c>
      <c r="H7">
        <f t="shared" ref="H7:H12" si="4">($H$4*$C$4)*D7</f>
        <v>4650</v>
      </c>
      <c r="J7">
        <f t="shared" ref="J7:J12" si="5">E7*0.4</f>
        <v>465</v>
      </c>
      <c r="K7">
        <f t="shared" si="0"/>
        <v>697.5</v>
      </c>
      <c r="L7">
        <f>J7-$K$5</f>
        <v>232.5</v>
      </c>
      <c r="M7">
        <f>J7-$K$6</f>
        <v>0</v>
      </c>
    </row>
    <row r="8" spans="1:22" x14ac:dyDescent="0.25">
      <c r="D8">
        <v>4</v>
      </c>
      <c r="E8">
        <f t="shared" si="1"/>
        <v>1550</v>
      </c>
      <c r="F8">
        <f t="shared" si="2"/>
        <v>3100</v>
      </c>
      <c r="G8">
        <f t="shared" si="3"/>
        <v>4650</v>
      </c>
      <c r="H8">
        <f t="shared" si="4"/>
        <v>6200</v>
      </c>
      <c r="J8">
        <f t="shared" si="5"/>
        <v>620</v>
      </c>
      <c r="K8">
        <f t="shared" si="0"/>
        <v>930</v>
      </c>
      <c r="L8" s="28">
        <f>J8-$K$5</f>
        <v>387.5</v>
      </c>
      <c r="M8">
        <f t="shared" ref="M8:M12" si="6">J8-$K$6</f>
        <v>155</v>
      </c>
    </row>
    <row r="9" spans="1:22" x14ac:dyDescent="0.25">
      <c r="D9">
        <v>5</v>
      </c>
      <c r="E9">
        <f t="shared" si="1"/>
        <v>1937.5</v>
      </c>
      <c r="F9">
        <f t="shared" si="2"/>
        <v>3875</v>
      </c>
      <c r="G9">
        <f t="shared" si="3"/>
        <v>5812.5</v>
      </c>
      <c r="H9">
        <f t="shared" si="4"/>
        <v>7750</v>
      </c>
      <c r="J9">
        <f t="shared" si="5"/>
        <v>775</v>
      </c>
      <c r="K9">
        <f t="shared" si="0"/>
        <v>1162.5</v>
      </c>
      <c r="L9" s="28">
        <f t="shared" ref="L9:L12" si="7">J9-$K$5</f>
        <v>542.5</v>
      </c>
      <c r="M9">
        <f t="shared" si="6"/>
        <v>310</v>
      </c>
    </row>
    <row r="10" spans="1:22" x14ac:dyDescent="0.25">
      <c r="D10">
        <v>6</v>
      </c>
      <c r="E10">
        <f t="shared" si="1"/>
        <v>2325</v>
      </c>
      <c r="F10">
        <f t="shared" si="2"/>
        <v>4650</v>
      </c>
      <c r="G10">
        <f t="shared" si="3"/>
        <v>6975</v>
      </c>
      <c r="H10">
        <f t="shared" si="4"/>
        <v>9300</v>
      </c>
      <c r="J10">
        <f t="shared" si="5"/>
        <v>930</v>
      </c>
      <c r="K10">
        <f t="shared" si="0"/>
        <v>1395</v>
      </c>
      <c r="L10" s="28">
        <f t="shared" si="7"/>
        <v>697.5</v>
      </c>
      <c r="M10">
        <f t="shared" si="6"/>
        <v>465</v>
      </c>
    </row>
    <row r="11" spans="1:22" x14ac:dyDescent="0.25">
      <c r="D11">
        <v>7</v>
      </c>
      <c r="E11">
        <f>($E$4*$C$4)*D11</f>
        <v>2712.5</v>
      </c>
      <c r="F11">
        <f t="shared" si="2"/>
        <v>5425</v>
      </c>
      <c r="G11">
        <f t="shared" si="3"/>
        <v>8137.5</v>
      </c>
      <c r="H11">
        <f t="shared" si="4"/>
        <v>10850</v>
      </c>
      <c r="J11">
        <f t="shared" si="5"/>
        <v>1085</v>
      </c>
      <c r="K11">
        <f t="shared" si="0"/>
        <v>1627.5</v>
      </c>
      <c r="L11" s="28">
        <f t="shared" si="7"/>
        <v>852.5</v>
      </c>
      <c r="M11" s="29">
        <f t="shared" si="6"/>
        <v>620</v>
      </c>
    </row>
    <row r="12" spans="1:22" x14ac:dyDescent="0.25">
      <c r="D12">
        <v>8</v>
      </c>
      <c r="E12">
        <f>($E$4*$C$4)*D12</f>
        <v>3100</v>
      </c>
      <c r="F12">
        <f t="shared" si="2"/>
        <v>6200</v>
      </c>
      <c r="G12">
        <f t="shared" si="3"/>
        <v>9300</v>
      </c>
      <c r="H12">
        <f t="shared" si="4"/>
        <v>12400</v>
      </c>
      <c r="J12">
        <f t="shared" si="5"/>
        <v>1240</v>
      </c>
      <c r="K12">
        <f t="shared" si="0"/>
        <v>1860</v>
      </c>
      <c r="L12" s="28">
        <f t="shared" si="7"/>
        <v>1007.5</v>
      </c>
      <c r="M12" s="29">
        <f t="shared" si="6"/>
        <v>775</v>
      </c>
    </row>
    <row r="14" spans="1:22" x14ac:dyDescent="0.25">
      <c r="E14" s="48" t="s">
        <v>217</v>
      </c>
      <c r="F14" s="48"/>
      <c r="G14" s="48"/>
      <c r="H14" s="48"/>
      <c r="J14" s="48" t="s">
        <v>218</v>
      </c>
      <c r="K14" s="48"/>
      <c r="L14" s="48"/>
      <c r="M14" s="48"/>
    </row>
    <row r="15" spans="1:22" ht="45" x14ac:dyDescent="0.25">
      <c r="B15" s="14" t="s">
        <v>230</v>
      </c>
      <c r="C15" s="34">
        <v>387.5</v>
      </c>
      <c r="D15" t="s">
        <v>221</v>
      </c>
      <c r="E15">
        <v>1</v>
      </c>
      <c r="F15">
        <v>2</v>
      </c>
      <c r="G15">
        <v>3</v>
      </c>
      <c r="H15">
        <v>4</v>
      </c>
      <c r="J15" s="30" t="s">
        <v>224</v>
      </c>
      <c r="K15" s="30" t="s">
        <v>225</v>
      </c>
      <c r="L15" s="14" t="s">
        <v>226</v>
      </c>
      <c r="M15" s="14" t="s">
        <v>227</v>
      </c>
      <c r="N15" s="14" t="s">
        <v>228</v>
      </c>
      <c r="P15" s="14" t="s">
        <v>229</v>
      </c>
    </row>
    <row r="16" spans="1:22" x14ac:dyDescent="0.25">
      <c r="B16" t="s">
        <v>231</v>
      </c>
      <c r="C16" s="33">
        <v>135</v>
      </c>
      <c r="D16">
        <v>1</v>
      </c>
      <c r="E16" s="32">
        <f>($E$4*$C$4)*D16</f>
        <v>387.5</v>
      </c>
      <c r="F16">
        <f>($F$4*$C$4)*D16</f>
        <v>775</v>
      </c>
      <c r="G16">
        <f>($G$4*$C$4)*D16</f>
        <v>1162.5</v>
      </c>
      <c r="H16">
        <f>($H$4*$C$4)*D16</f>
        <v>1550</v>
      </c>
      <c r="J16" s="31">
        <f>E16*0.4</f>
        <v>155</v>
      </c>
      <c r="K16" s="31">
        <f>E16*0.6</f>
        <v>232.5</v>
      </c>
      <c r="L16">
        <f>(F16*0.4)-K16</f>
        <v>77.5</v>
      </c>
      <c r="M16" s="28">
        <f>(G16*0.4)-K16</f>
        <v>232.5</v>
      </c>
      <c r="N16" s="29">
        <f>(H16*0.4)-K16</f>
        <v>387.5</v>
      </c>
      <c r="P16" s="35">
        <f>($C$16*0.6)*D16</f>
        <v>81</v>
      </c>
    </row>
    <row r="17" spans="4:16" x14ac:dyDescent="0.25">
      <c r="D17">
        <v>2</v>
      </c>
      <c r="E17" s="32">
        <f>($E$4*$C$4)*D17</f>
        <v>775</v>
      </c>
      <c r="F17">
        <f>($F$4*$C$4)*D17</f>
        <v>1550</v>
      </c>
      <c r="G17">
        <f>($G$4*$C$4)*D17</f>
        <v>2325</v>
      </c>
      <c r="H17">
        <f>($H$4*$C$4)*D17</f>
        <v>3100</v>
      </c>
      <c r="J17" s="31">
        <f>E17*0.4</f>
        <v>310</v>
      </c>
      <c r="K17" s="31">
        <f t="shared" ref="K17:K23" si="8">E17*0.6</f>
        <v>465</v>
      </c>
      <c r="L17">
        <f t="shared" ref="L17:L23" si="9">(F17*0.4)-K17</f>
        <v>155</v>
      </c>
      <c r="M17" s="28">
        <f t="shared" ref="M17:M23" si="10">(G17*0.4)-K17</f>
        <v>465</v>
      </c>
      <c r="N17" s="29">
        <f t="shared" ref="N17:N23" si="11">(H17*0.4)-K17</f>
        <v>775</v>
      </c>
      <c r="P17" s="35">
        <f t="shared" ref="P17:P23" si="12">($C$16*0.6)*D17</f>
        <v>162</v>
      </c>
    </row>
    <row r="18" spans="4:16" x14ac:dyDescent="0.25">
      <c r="D18">
        <v>3</v>
      </c>
      <c r="E18">
        <f t="shared" ref="E18:E21" si="13">($E$4*$C$4)*D18</f>
        <v>1162.5</v>
      </c>
      <c r="F18">
        <f t="shared" ref="F18:F23" si="14">($F$4*$C$4)*D18</f>
        <v>2325</v>
      </c>
      <c r="G18">
        <f t="shared" ref="G18:G23" si="15">($G$4*$C$4)*D18</f>
        <v>3487.5</v>
      </c>
      <c r="H18">
        <f t="shared" ref="H18:H23" si="16">($H$4*$C$4)*D18</f>
        <v>4650</v>
      </c>
      <c r="J18" s="31">
        <f t="shared" ref="J18:J23" si="17">E18*0.4</f>
        <v>465</v>
      </c>
      <c r="K18" s="31">
        <f t="shared" si="8"/>
        <v>697.5</v>
      </c>
      <c r="L18">
        <f t="shared" si="9"/>
        <v>232.5</v>
      </c>
      <c r="M18" s="28">
        <f t="shared" si="10"/>
        <v>697.5</v>
      </c>
      <c r="N18" s="29">
        <f t="shared" si="11"/>
        <v>1162.5</v>
      </c>
      <c r="P18" s="35">
        <f t="shared" si="12"/>
        <v>243</v>
      </c>
    </row>
    <row r="19" spans="4:16" x14ac:dyDescent="0.25">
      <c r="D19">
        <v>4</v>
      </c>
      <c r="E19">
        <f t="shared" si="13"/>
        <v>1550</v>
      </c>
      <c r="F19">
        <f t="shared" si="14"/>
        <v>3100</v>
      </c>
      <c r="G19">
        <f t="shared" si="15"/>
        <v>4650</v>
      </c>
      <c r="H19">
        <f t="shared" si="16"/>
        <v>6200</v>
      </c>
      <c r="J19" s="31">
        <f t="shared" si="17"/>
        <v>620</v>
      </c>
      <c r="K19" s="31">
        <f t="shared" si="8"/>
        <v>930</v>
      </c>
      <c r="L19">
        <f t="shared" si="9"/>
        <v>310</v>
      </c>
      <c r="M19" s="28">
        <f t="shared" si="10"/>
        <v>930</v>
      </c>
      <c r="N19" s="29">
        <f t="shared" si="11"/>
        <v>1550</v>
      </c>
      <c r="P19" s="35">
        <f t="shared" si="12"/>
        <v>324</v>
      </c>
    </row>
    <row r="20" spans="4:16" x14ac:dyDescent="0.25">
      <c r="D20">
        <v>5</v>
      </c>
      <c r="E20">
        <f t="shared" si="13"/>
        <v>1937.5</v>
      </c>
      <c r="F20">
        <f t="shared" si="14"/>
        <v>3875</v>
      </c>
      <c r="G20">
        <f t="shared" si="15"/>
        <v>5812.5</v>
      </c>
      <c r="H20">
        <f t="shared" si="16"/>
        <v>7750</v>
      </c>
      <c r="J20" s="31">
        <f t="shared" si="17"/>
        <v>775</v>
      </c>
      <c r="K20" s="31">
        <f t="shared" si="8"/>
        <v>1162.5</v>
      </c>
      <c r="L20">
        <f t="shared" si="9"/>
        <v>387.5</v>
      </c>
      <c r="M20" s="28">
        <f t="shared" si="10"/>
        <v>1162.5</v>
      </c>
      <c r="N20" s="29">
        <f t="shared" si="11"/>
        <v>1937.5</v>
      </c>
      <c r="P20" s="35">
        <f t="shared" si="12"/>
        <v>405</v>
      </c>
    </row>
    <row r="21" spans="4:16" x14ac:dyDescent="0.25">
      <c r="D21">
        <v>6</v>
      </c>
      <c r="E21">
        <f t="shared" si="13"/>
        <v>2325</v>
      </c>
      <c r="F21">
        <f t="shared" si="14"/>
        <v>4650</v>
      </c>
      <c r="G21">
        <f t="shared" si="15"/>
        <v>6975</v>
      </c>
      <c r="H21">
        <f t="shared" si="16"/>
        <v>9300</v>
      </c>
      <c r="J21" s="31">
        <f t="shared" si="17"/>
        <v>930</v>
      </c>
      <c r="K21" s="31">
        <f t="shared" si="8"/>
        <v>1395</v>
      </c>
      <c r="L21">
        <f t="shared" si="9"/>
        <v>465</v>
      </c>
      <c r="M21" s="28">
        <f t="shared" si="10"/>
        <v>1395</v>
      </c>
      <c r="N21" s="29">
        <f t="shared" si="11"/>
        <v>2325</v>
      </c>
      <c r="P21" s="35">
        <f t="shared" si="12"/>
        <v>486</v>
      </c>
    </row>
    <row r="22" spans="4:16" x14ac:dyDescent="0.25">
      <c r="D22">
        <v>7</v>
      </c>
      <c r="E22">
        <f>($E$4*$C$4)*D22</f>
        <v>2712.5</v>
      </c>
      <c r="F22">
        <f t="shared" si="14"/>
        <v>5425</v>
      </c>
      <c r="G22">
        <f t="shared" si="15"/>
        <v>8137.5</v>
      </c>
      <c r="H22">
        <f t="shared" si="16"/>
        <v>10850</v>
      </c>
      <c r="J22" s="31">
        <f t="shared" si="17"/>
        <v>1085</v>
      </c>
      <c r="K22" s="31">
        <f t="shared" si="8"/>
        <v>1627.5</v>
      </c>
      <c r="L22">
        <f t="shared" si="9"/>
        <v>542.5</v>
      </c>
      <c r="M22" s="28">
        <f t="shared" si="10"/>
        <v>1627.5</v>
      </c>
      <c r="N22" s="29">
        <f t="shared" si="11"/>
        <v>2712.5</v>
      </c>
      <c r="P22" s="35">
        <f t="shared" si="12"/>
        <v>567</v>
      </c>
    </row>
    <row r="23" spans="4:16" x14ac:dyDescent="0.25">
      <c r="D23">
        <v>8</v>
      </c>
      <c r="E23">
        <f>($E$4*$C$4)*D23</f>
        <v>3100</v>
      </c>
      <c r="F23">
        <f t="shared" si="14"/>
        <v>6200</v>
      </c>
      <c r="G23">
        <f t="shared" si="15"/>
        <v>9300</v>
      </c>
      <c r="H23">
        <f t="shared" si="16"/>
        <v>12400</v>
      </c>
      <c r="J23" s="31">
        <f t="shared" si="17"/>
        <v>1240</v>
      </c>
      <c r="K23" s="31">
        <f t="shared" si="8"/>
        <v>1860</v>
      </c>
      <c r="L23">
        <f t="shared" si="9"/>
        <v>620</v>
      </c>
      <c r="M23" s="28">
        <f t="shared" si="10"/>
        <v>1860</v>
      </c>
      <c r="N23" s="29">
        <f t="shared" si="11"/>
        <v>3100</v>
      </c>
      <c r="P23" s="35">
        <f t="shared" si="12"/>
        <v>648</v>
      </c>
    </row>
  </sheetData>
  <mergeCells count="4">
    <mergeCell ref="J3:M3"/>
    <mergeCell ref="E3:H3"/>
    <mergeCell ref="E14:H14"/>
    <mergeCell ref="J14:M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1414B-27C4-47D7-BCA7-7996FFA1D459}">
  <dimension ref="A1:P34"/>
  <sheetViews>
    <sheetView zoomScale="75" zoomScaleNormal="75" workbookViewId="0">
      <selection activeCell="N1" sqref="N1:N3"/>
    </sheetView>
  </sheetViews>
  <sheetFormatPr defaultRowHeight="15" x14ac:dyDescent="0.25"/>
  <cols>
    <col min="1" max="2" width="27.7109375" customWidth="1"/>
    <col min="3" max="3" width="30.28515625" customWidth="1"/>
    <col min="4" max="4" width="21.42578125" customWidth="1"/>
    <col min="5" max="5" width="38.7109375" customWidth="1"/>
    <col min="6" max="6" width="22.28515625" customWidth="1"/>
    <col min="7" max="7" width="14" customWidth="1"/>
    <col min="8" max="8" width="13.7109375" customWidth="1"/>
    <col min="9" max="9" width="35" customWidth="1"/>
    <col min="10" max="10" width="29.140625" customWidth="1"/>
    <col min="11" max="11" width="33" customWidth="1"/>
    <col min="12" max="14" width="20.28515625" customWidth="1"/>
  </cols>
  <sheetData>
    <row r="1" spans="1:16" s="12" customFormat="1" ht="26.25" x14ac:dyDescent="0.4">
      <c r="A1" s="51" t="s">
        <v>232</v>
      </c>
      <c r="N1" s="53" t="s">
        <v>236</v>
      </c>
    </row>
    <row r="2" spans="1:16" x14ac:dyDescent="0.25">
      <c r="N2" s="53" t="s">
        <v>237</v>
      </c>
    </row>
    <row r="3" spans="1:16" ht="15.75" thickBot="1" x14ac:dyDescent="0.3">
      <c r="N3" s="53" t="s">
        <v>238</v>
      </c>
    </row>
    <row r="4" spans="1:16" ht="57.75" thickBot="1" x14ac:dyDescent="0.3">
      <c r="A4" s="36" t="s">
        <v>128</v>
      </c>
      <c r="B4" s="36" t="s">
        <v>2</v>
      </c>
      <c r="C4" s="36" t="s">
        <v>3</v>
      </c>
      <c r="D4" s="36" t="s">
        <v>63</v>
      </c>
      <c r="E4" s="36" t="s">
        <v>64</v>
      </c>
      <c r="F4" s="37" t="s">
        <v>65</v>
      </c>
      <c r="G4" s="36" t="s">
        <v>6</v>
      </c>
      <c r="H4" s="36" t="s">
        <v>7</v>
      </c>
      <c r="I4" s="36" t="s">
        <v>131</v>
      </c>
      <c r="J4" s="37" t="s">
        <v>8</v>
      </c>
      <c r="K4" s="38" t="s">
        <v>102</v>
      </c>
      <c r="L4" s="39" t="s">
        <v>103</v>
      </c>
      <c r="M4" s="36" t="s">
        <v>4</v>
      </c>
      <c r="N4" s="36" t="s">
        <v>5</v>
      </c>
      <c r="P4" t="s">
        <v>177</v>
      </c>
    </row>
    <row r="5" spans="1:16" ht="43.5" thickBot="1" x14ac:dyDescent="0.3">
      <c r="A5" s="52" t="s">
        <v>129</v>
      </c>
      <c r="B5" s="41" t="s">
        <v>37</v>
      </c>
      <c r="C5" s="42" t="s">
        <v>38</v>
      </c>
      <c r="D5" s="42" t="s">
        <v>83</v>
      </c>
      <c r="E5" s="42" t="s">
        <v>84</v>
      </c>
      <c r="F5" s="43" t="s">
        <v>85</v>
      </c>
      <c r="G5" s="44" t="s">
        <v>208</v>
      </c>
      <c r="H5" s="45">
        <v>2</v>
      </c>
      <c r="I5" s="42" t="s">
        <v>13</v>
      </c>
      <c r="J5" s="43" t="s">
        <v>39</v>
      </c>
      <c r="K5" s="46" t="s">
        <v>111</v>
      </c>
      <c r="L5" s="47" t="s">
        <v>105</v>
      </c>
      <c r="M5" s="42" t="s">
        <v>11</v>
      </c>
      <c r="N5" s="42" t="s">
        <v>17</v>
      </c>
    </row>
    <row r="6" spans="1:16" ht="86.25" thickBot="1" x14ac:dyDescent="0.3">
      <c r="A6" s="1" t="s">
        <v>118</v>
      </c>
      <c r="B6" s="2" t="s">
        <v>15</v>
      </c>
      <c r="C6" s="1" t="s">
        <v>16</v>
      </c>
      <c r="D6" s="1" t="s">
        <v>69</v>
      </c>
      <c r="E6" s="25" t="s">
        <v>198</v>
      </c>
      <c r="F6" s="4" t="s">
        <v>70</v>
      </c>
      <c r="G6" s="3">
        <v>780</v>
      </c>
      <c r="H6" s="40">
        <v>3</v>
      </c>
      <c r="I6" s="1" t="s">
        <v>13</v>
      </c>
      <c r="J6" s="4" t="s">
        <v>18</v>
      </c>
      <c r="K6" s="6" t="s">
        <v>106</v>
      </c>
      <c r="L6" s="7" t="s">
        <v>107</v>
      </c>
      <c r="M6" s="1" t="s">
        <v>11</v>
      </c>
      <c r="N6" s="1" t="s">
        <v>17</v>
      </c>
    </row>
    <row r="7" spans="1:16" ht="43.5" thickBot="1" x14ac:dyDescent="0.3">
      <c r="A7" s="1" t="s">
        <v>117</v>
      </c>
      <c r="B7" s="2" t="s">
        <v>9</v>
      </c>
      <c r="C7" s="1" t="s">
        <v>10</v>
      </c>
      <c r="D7" s="1" t="s">
        <v>66</v>
      </c>
      <c r="E7" s="1" t="s">
        <v>67</v>
      </c>
      <c r="F7" s="4" t="s">
        <v>68</v>
      </c>
      <c r="G7" s="3">
        <v>670</v>
      </c>
      <c r="H7" s="40">
        <v>1</v>
      </c>
      <c r="I7" s="1" t="s">
        <v>13</v>
      </c>
      <c r="J7" s="4" t="s">
        <v>14</v>
      </c>
      <c r="K7" s="6" t="s">
        <v>104</v>
      </c>
      <c r="L7" s="7" t="s">
        <v>105</v>
      </c>
      <c r="M7" s="1" t="s">
        <v>11</v>
      </c>
      <c r="N7" s="1" t="s">
        <v>12</v>
      </c>
    </row>
    <row r="8" spans="1:16" ht="43.5" thickBot="1" x14ac:dyDescent="0.3">
      <c r="A8" s="1" t="s">
        <v>124</v>
      </c>
      <c r="B8" s="2" t="s">
        <v>46</v>
      </c>
      <c r="C8" s="1" t="s">
        <v>47</v>
      </c>
      <c r="D8" s="1" t="s">
        <v>90</v>
      </c>
      <c r="E8" s="25" t="s">
        <v>201</v>
      </c>
      <c r="F8" s="4" t="s">
        <v>91</v>
      </c>
      <c r="G8" s="3">
        <v>590</v>
      </c>
      <c r="H8" s="40">
        <v>2</v>
      </c>
      <c r="I8" s="1" t="s">
        <v>13</v>
      </c>
      <c r="J8" s="4" t="s">
        <v>49</v>
      </c>
      <c r="K8" s="6" t="s">
        <v>113</v>
      </c>
      <c r="L8" s="7" t="s">
        <v>107</v>
      </c>
      <c r="M8" s="1" t="s">
        <v>11</v>
      </c>
      <c r="N8" s="1" t="s">
        <v>48</v>
      </c>
    </row>
    <row r="9" spans="1:16" ht="57.75" thickBot="1" x14ac:dyDescent="0.3">
      <c r="A9" s="1" t="s">
        <v>126</v>
      </c>
      <c r="B9" s="2" t="s">
        <v>57</v>
      </c>
      <c r="C9" s="1" t="s">
        <v>58</v>
      </c>
      <c r="D9" s="1" t="s">
        <v>96</v>
      </c>
      <c r="E9" s="1" t="s">
        <v>97</v>
      </c>
      <c r="F9" s="4" t="s">
        <v>98</v>
      </c>
      <c r="G9" s="3">
        <v>495</v>
      </c>
      <c r="H9" s="40">
        <v>3</v>
      </c>
      <c r="I9" s="1" t="s">
        <v>13</v>
      </c>
      <c r="J9" s="4" t="s">
        <v>59</v>
      </c>
      <c r="K9" s="6" t="s">
        <v>114</v>
      </c>
      <c r="L9" s="7" t="s">
        <v>107</v>
      </c>
      <c r="M9" s="1" t="s">
        <v>11</v>
      </c>
      <c r="N9" s="1" t="s">
        <v>52</v>
      </c>
    </row>
    <row r="10" spans="1:16" ht="43.5" thickBot="1" x14ac:dyDescent="0.3">
      <c r="A10" s="1" t="s">
        <v>119</v>
      </c>
      <c r="B10" s="2" t="s">
        <v>19</v>
      </c>
      <c r="C10" s="1" t="s">
        <v>20</v>
      </c>
      <c r="D10" s="1" t="s">
        <v>71</v>
      </c>
      <c r="E10" s="1" t="s">
        <v>72</v>
      </c>
      <c r="F10" s="4" t="s">
        <v>73</v>
      </c>
      <c r="G10" s="3">
        <v>400</v>
      </c>
      <c r="H10" s="40">
        <v>1</v>
      </c>
      <c r="I10" s="1" t="s">
        <v>130</v>
      </c>
      <c r="J10" s="4" t="s">
        <v>24</v>
      </c>
      <c r="K10" s="13" t="s">
        <v>132</v>
      </c>
      <c r="L10" s="7" t="s">
        <v>107</v>
      </c>
      <c r="M10" s="1" t="s">
        <v>21</v>
      </c>
      <c r="N10" s="1" t="s">
        <v>22</v>
      </c>
    </row>
    <row r="11" spans="1:16" ht="86.25" thickBot="1" x14ac:dyDescent="0.3">
      <c r="A11" s="1" t="s">
        <v>125</v>
      </c>
      <c r="B11" s="2" t="s">
        <v>50</v>
      </c>
      <c r="C11" s="1" t="s">
        <v>51</v>
      </c>
      <c r="D11" s="1" t="s">
        <v>92</v>
      </c>
      <c r="E11" s="25" t="s">
        <v>202</v>
      </c>
      <c r="F11" s="4" t="s">
        <v>93</v>
      </c>
      <c r="G11" s="3">
        <v>325</v>
      </c>
      <c r="H11" s="40">
        <v>2</v>
      </c>
      <c r="I11" s="1" t="s">
        <v>23</v>
      </c>
      <c r="J11" s="4" t="s">
        <v>53</v>
      </c>
      <c r="K11" s="6" t="s">
        <v>114</v>
      </c>
      <c r="L11" s="7" t="s">
        <v>107</v>
      </c>
      <c r="M11" s="1" t="s">
        <v>11</v>
      </c>
      <c r="N11" s="1" t="s">
        <v>52</v>
      </c>
    </row>
    <row r="12" spans="1:16" ht="43.5" thickBot="1" x14ac:dyDescent="0.3">
      <c r="A12" s="1" t="s">
        <v>120</v>
      </c>
      <c r="B12" s="2" t="s">
        <v>25</v>
      </c>
      <c r="C12" s="1" t="s">
        <v>26</v>
      </c>
      <c r="D12" s="1" t="s">
        <v>74</v>
      </c>
      <c r="E12" s="1" t="s">
        <v>75</v>
      </c>
      <c r="F12" s="4" t="s">
        <v>76</v>
      </c>
      <c r="G12" s="3">
        <v>320</v>
      </c>
      <c r="H12" s="40">
        <v>1</v>
      </c>
      <c r="I12" s="1" t="s">
        <v>23</v>
      </c>
      <c r="J12" s="4" t="s">
        <v>27</v>
      </c>
      <c r="K12" s="6" t="s">
        <v>108</v>
      </c>
      <c r="L12" s="7" t="s">
        <v>105</v>
      </c>
      <c r="M12" s="1" t="s">
        <v>11</v>
      </c>
      <c r="N12" s="1" t="s">
        <v>12</v>
      </c>
    </row>
    <row r="13" spans="1:16" ht="57.75" thickBot="1" x14ac:dyDescent="0.3">
      <c r="A13" s="1" t="s">
        <v>0</v>
      </c>
      <c r="B13" s="2" t="s">
        <v>43</v>
      </c>
      <c r="C13" s="1" t="s">
        <v>44</v>
      </c>
      <c r="D13" s="1" t="s">
        <v>88</v>
      </c>
      <c r="E13" s="25" t="s">
        <v>200</v>
      </c>
      <c r="F13" s="4" t="s">
        <v>89</v>
      </c>
      <c r="G13" s="26" t="s">
        <v>205</v>
      </c>
      <c r="H13" s="40">
        <v>1</v>
      </c>
      <c r="I13" s="1" t="s">
        <v>13</v>
      </c>
      <c r="J13" s="4" t="s">
        <v>45</v>
      </c>
      <c r="K13" s="13" t="s">
        <v>204</v>
      </c>
      <c r="L13" s="7" t="s">
        <v>107</v>
      </c>
      <c r="M13" s="1" t="s">
        <v>21</v>
      </c>
      <c r="N13" s="1" t="s">
        <v>12</v>
      </c>
    </row>
    <row r="14" spans="1:16" ht="43.5" thickBot="1" x14ac:dyDescent="0.3">
      <c r="A14" s="1" t="s">
        <v>127</v>
      </c>
      <c r="B14" s="2" t="s">
        <v>60</v>
      </c>
      <c r="C14" s="1" t="s">
        <v>61</v>
      </c>
      <c r="D14" s="1" t="s">
        <v>99</v>
      </c>
      <c r="E14" s="1" t="s">
        <v>100</v>
      </c>
      <c r="F14" s="4" t="s">
        <v>101</v>
      </c>
      <c r="G14" s="3">
        <v>295</v>
      </c>
      <c r="H14" s="40">
        <v>1</v>
      </c>
      <c r="I14" s="1" t="s">
        <v>23</v>
      </c>
      <c r="J14" s="4" t="s">
        <v>62</v>
      </c>
      <c r="K14" s="6" t="s">
        <v>116</v>
      </c>
      <c r="L14" s="7" t="s">
        <v>107</v>
      </c>
      <c r="M14" s="1" t="s">
        <v>21</v>
      </c>
      <c r="N14" s="1" t="s">
        <v>22</v>
      </c>
    </row>
    <row r="15" spans="1:16" ht="72" thickBot="1" x14ac:dyDescent="0.3">
      <c r="A15" s="1" t="s">
        <v>1</v>
      </c>
      <c r="B15" s="2" t="s">
        <v>54</v>
      </c>
      <c r="C15" s="1" t="s">
        <v>55</v>
      </c>
      <c r="D15" s="1" t="s">
        <v>94</v>
      </c>
      <c r="E15" s="25" t="s">
        <v>203</v>
      </c>
      <c r="F15" s="4" t="s">
        <v>95</v>
      </c>
      <c r="G15" s="3">
        <v>255</v>
      </c>
      <c r="H15" s="40">
        <v>1</v>
      </c>
      <c r="I15" s="1" t="s">
        <v>13</v>
      </c>
      <c r="J15" s="4" t="s">
        <v>56</v>
      </c>
      <c r="K15" s="6" t="s">
        <v>115</v>
      </c>
      <c r="L15" s="7" t="s">
        <v>107</v>
      </c>
      <c r="M15" s="1" t="s">
        <v>11</v>
      </c>
      <c r="N15" s="1" t="s">
        <v>12</v>
      </c>
    </row>
    <row r="16" spans="1:16" ht="43.5" thickBot="1" x14ac:dyDescent="0.3">
      <c r="A16" s="1" t="s">
        <v>123</v>
      </c>
      <c r="B16" s="2" t="s">
        <v>40</v>
      </c>
      <c r="C16" s="1" t="s">
        <v>41</v>
      </c>
      <c r="D16" s="1" t="s">
        <v>86</v>
      </c>
      <c r="E16" s="25" t="s">
        <v>199</v>
      </c>
      <c r="F16" s="4" t="s">
        <v>87</v>
      </c>
      <c r="G16" s="26" t="s">
        <v>207</v>
      </c>
      <c r="H16" s="40">
        <v>3</v>
      </c>
      <c r="I16" s="27" t="s">
        <v>206</v>
      </c>
      <c r="J16" s="4" t="s">
        <v>42</v>
      </c>
      <c r="K16" s="6" t="s">
        <v>112</v>
      </c>
      <c r="L16" s="7" t="s">
        <v>107</v>
      </c>
      <c r="M16" s="1" t="s">
        <v>21</v>
      </c>
      <c r="N16" s="1" t="s">
        <v>17</v>
      </c>
    </row>
    <row r="17" spans="1:14" ht="43.5" thickBot="1" x14ac:dyDescent="0.3">
      <c r="A17" s="1" t="s">
        <v>121</v>
      </c>
      <c r="B17" s="2" t="s">
        <v>28</v>
      </c>
      <c r="C17" s="1" t="s">
        <v>29</v>
      </c>
      <c r="D17" s="1" t="s">
        <v>77</v>
      </c>
      <c r="E17" s="1" t="s">
        <v>78</v>
      </c>
      <c r="F17" s="4" t="s">
        <v>79</v>
      </c>
      <c r="G17" s="3">
        <v>165</v>
      </c>
      <c r="H17" s="40">
        <v>1</v>
      </c>
      <c r="I17" s="1" t="s">
        <v>23</v>
      </c>
      <c r="J17" s="4" t="s">
        <v>31</v>
      </c>
      <c r="K17" s="6" t="s">
        <v>109</v>
      </c>
      <c r="L17" s="7" t="s">
        <v>107</v>
      </c>
      <c r="M17" s="1" t="s">
        <v>30</v>
      </c>
      <c r="N17" s="1" t="s">
        <v>17</v>
      </c>
    </row>
    <row r="18" spans="1:14" ht="43.5" thickBot="1" x14ac:dyDescent="0.3">
      <c r="A18" s="1" t="s">
        <v>122</v>
      </c>
      <c r="B18" s="2" t="s">
        <v>32</v>
      </c>
      <c r="C18" s="1" t="s">
        <v>33</v>
      </c>
      <c r="D18" s="1" t="s">
        <v>80</v>
      </c>
      <c r="E18" s="1" t="s">
        <v>81</v>
      </c>
      <c r="F18" s="4" t="s">
        <v>82</v>
      </c>
      <c r="G18" s="3">
        <v>150</v>
      </c>
      <c r="H18" s="40">
        <v>1</v>
      </c>
      <c r="I18" s="1" t="s">
        <v>23</v>
      </c>
      <c r="J18" s="4" t="s">
        <v>36</v>
      </c>
      <c r="K18" s="6" t="s">
        <v>110</v>
      </c>
      <c r="L18" s="7" t="s">
        <v>107</v>
      </c>
      <c r="M18" s="1" t="s">
        <v>34</v>
      </c>
      <c r="N18" s="1" t="s">
        <v>35</v>
      </c>
    </row>
    <row r="19" spans="1:14" x14ac:dyDescent="0.25">
      <c r="A19" s="5"/>
    </row>
    <row r="20" spans="1:14" x14ac:dyDescent="0.25">
      <c r="A20" s="5"/>
      <c r="B20" s="8"/>
      <c r="C20" s="8"/>
    </row>
    <row r="21" spans="1:14" x14ac:dyDescent="0.25">
      <c r="A21" s="9"/>
      <c r="B21" s="11"/>
      <c r="C21" s="10"/>
    </row>
    <row r="22" spans="1:14" x14ac:dyDescent="0.25">
      <c r="A22" s="9"/>
      <c r="B22" s="11"/>
      <c r="C22" s="10"/>
    </row>
    <row r="23" spans="1:14" x14ac:dyDescent="0.25">
      <c r="A23" s="9"/>
      <c r="B23" s="11"/>
      <c r="C23" s="10"/>
    </row>
    <row r="24" spans="1:14" x14ac:dyDescent="0.25">
      <c r="A24" s="9"/>
      <c r="B24" s="11"/>
      <c r="C24" s="10"/>
    </row>
    <row r="25" spans="1:14" x14ac:dyDescent="0.25">
      <c r="A25" s="9"/>
      <c r="B25" s="11"/>
      <c r="C25" s="10"/>
    </row>
    <row r="26" spans="1:14" x14ac:dyDescent="0.25">
      <c r="A26" s="9"/>
      <c r="B26" s="11"/>
      <c r="C26" s="10"/>
    </row>
    <row r="27" spans="1:14" x14ac:dyDescent="0.25">
      <c r="A27" s="9"/>
      <c r="B27" s="11"/>
      <c r="C27" s="10"/>
    </row>
    <row r="28" spans="1:14" x14ac:dyDescent="0.25">
      <c r="A28" s="9"/>
      <c r="B28" s="11"/>
      <c r="C28" s="10"/>
    </row>
    <row r="29" spans="1:14" x14ac:dyDescent="0.25">
      <c r="A29" s="9"/>
      <c r="B29" s="11"/>
      <c r="C29" s="10"/>
    </row>
    <row r="30" spans="1:14" x14ac:dyDescent="0.25">
      <c r="A30" s="9"/>
      <c r="B30" s="11"/>
      <c r="C30" s="10"/>
    </row>
    <row r="31" spans="1:14" x14ac:dyDescent="0.25">
      <c r="A31" s="9"/>
      <c r="B31" s="11"/>
      <c r="C31" s="10"/>
    </row>
    <row r="32" spans="1:14" x14ac:dyDescent="0.25">
      <c r="A32" s="9"/>
      <c r="B32" s="11"/>
      <c r="C32" s="10"/>
    </row>
    <row r="33" spans="1:3" x14ac:dyDescent="0.25">
      <c r="A33" s="9"/>
      <c r="B33" s="11"/>
      <c r="C33" s="10"/>
    </row>
    <row r="34" spans="1:3" x14ac:dyDescent="0.25">
      <c r="A34" s="9"/>
      <c r="B34" s="11"/>
      <c r="C34" s="10"/>
    </row>
  </sheetData>
  <hyperlinks>
    <hyperlink ref="B7" r:id="rId1" display="http://www.pacuarelodge.com/" xr:uid="{F3497FF1-0F7A-46B8-8D50-6567D72E1A0E}"/>
    <hyperlink ref="B6" r:id="rId2" display="http://www.laparios.com/" xr:uid="{C2FE30A2-AD41-492F-9AA5-3E13B15E048B}"/>
    <hyperlink ref="B10" r:id="rId3" xr:uid="{0031E27F-C671-4D9A-9A60-DCB2AFBA9858}"/>
    <hyperlink ref="B12" r:id="rId4" display="http://www.tortugalodge.com/" xr:uid="{F4CC3416-4D74-4072-8BB9-45F525C68AF1}"/>
    <hyperlink ref="B17" r:id="rId5" display="http://www.selvaverde.com/" xr:uid="{574D1242-FD2E-443C-B1EF-4F18265BF8C2}"/>
    <hyperlink ref="B18" r:id="rId6" display="http://www.rara-avis.com/" xr:uid="{80F299F4-4E28-4DF1-9948-4C9FABB1AD22}"/>
    <hyperlink ref="B5" r:id="rId7" display="http://www.nicuesalodge.com/" xr:uid="{49C9C546-1F78-4B89-A67F-3F052C36C02F}"/>
    <hyperlink ref="B16" r:id="rId8" display="http://www.blueosa.com/" xr:uid="{897B0D87-8AC2-4037-8348-0A8035BD49D1}"/>
    <hyperlink ref="B13" r:id="rId9" display="http://www.lunalodge.com/" xr:uid="{8C1861F6-DB53-4334-A8F0-6C18630BE406}"/>
    <hyperlink ref="B8" r:id="rId10" display="http://www.playacativo.com/" xr:uid="{A6E04223-5BFA-47BF-8219-54456151CC32}"/>
    <hyperlink ref="B11" r:id="rId11" display="http://www.bosquedelcabo.com/" xr:uid="{7CCF3397-E66C-46F2-BD83-F7DFAFD32A92}"/>
    <hyperlink ref="B15" r:id="rId12" display="http://www.iguanalodge.com/" xr:uid="{91A51C57-9536-4361-9D4A-102083FC3A8D}"/>
    <hyperlink ref="B9" r:id="rId13" display="http://www.copadearbol.com/" xr:uid="{357A285D-E2CB-499A-BC92-404BD1B8A40A}"/>
    <hyperlink ref="B14" r:id="rId14" display="http://www.xandari.com/" xr:uid="{049BEA22-A94B-4100-81AE-6796DDD9DD10}"/>
  </hyperlinks>
  <pageMargins left="0.7" right="0.7" top="0.75" bottom="0.75" header="0.3" footer="0.3"/>
  <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57C6B-60E6-441C-BC93-4757C468490A}">
  <dimension ref="A1:J28"/>
  <sheetViews>
    <sheetView workbookViewId="0">
      <selection activeCell="J1" sqref="J1:J3"/>
    </sheetView>
  </sheetViews>
  <sheetFormatPr defaultColWidth="42.5703125" defaultRowHeight="15" x14ac:dyDescent="0.25"/>
  <cols>
    <col min="1" max="1" width="28.42578125" style="14" customWidth="1"/>
    <col min="2" max="2" width="25.140625" style="14" customWidth="1"/>
    <col min="3" max="3" width="47.28515625" style="14" customWidth="1"/>
    <col min="4" max="4" width="42.5703125" style="14"/>
    <col min="5" max="5" width="27.85546875" style="14" bestFit="1" customWidth="1"/>
    <col min="6" max="6" width="9.28515625" style="14" customWidth="1"/>
    <col min="7" max="10" width="11" style="14" customWidth="1"/>
    <col min="11" max="16384" width="42.5703125" style="14"/>
  </cols>
  <sheetData>
    <row r="1" spans="1:10" s="15" customFormat="1" ht="26.25" x14ac:dyDescent="0.4">
      <c r="A1" s="51" t="s">
        <v>234</v>
      </c>
      <c r="J1" s="53" t="s">
        <v>236</v>
      </c>
    </row>
    <row r="2" spans="1:10" x14ac:dyDescent="0.25">
      <c r="A2"/>
      <c r="J2" s="53" t="s">
        <v>237</v>
      </c>
    </row>
    <row r="3" spans="1:10" s="16" customFormat="1" ht="18.75" x14ac:dyDescent="0.3">
      <c r="A3" s="20" t="s">
        <v>133</v>
      </c>
      <c r="J3" s="53" t="s">
        <v>238</v>
      </c>
    </row>
    <row r="4" spans="1:10" s="18" customFormat="1" ht="15.4" customHeight="1" x14ac:dyDescent="0.25">
      <c r="A4" s="50" t="s">
        <v>137</v>
      </c>
      <c r="B4" s="49" t="s">
        <v>134</v>
      </c>
      <c r="C4" s="49" t="s">
        <v>174</v>
      </c>
      <c r="D4" s="49" t="s">
        <v>135</v>
      </c>
      <c r="E4" s="49" t="s">
        <v>181</v>
      </c>
      <c r="F4" s="49" t="s">
        <v>197</v>
      </c>
      <c r="G4" s="49"/>
      <c r="H4" s="49"/>
      <c r="I4" s="49"/>
      <c r="J4" s="49"/>
    </row>
    <row r="5" spans="1:10" s="18" customFormat="1" ht="15.75" x14ac:dyDescent="0.25">
      <c r="A5" s="50"/>
      <c r="B5" s="49"/>
      <c r="C5" s="49"/>
      <c r="D5" s="49"/>
      <c r="E5" s="49"/>
      <c r="F5" s="22" t="s">
        <v>169</v>
      </c>
      <c r="G5" s="22" t="s">
        <v>170</v>
      </c>
      <c r="H5" s="22" t="s">
        <v>171</v>
      </c>
      <c r="I5" s="22" t="s">
        <v>173</v>
      </c>
      <c r="J5" s="22" t="s">
        <v>172</v>
      </c>
    </row>
    <row r="6" spans="1:10" ht="29.45" x14ac:dyDescent="0.25">
      <c r="A6" s="23" t="s">
        <v>136</v>
      </c>
      <c r="B6" s="23" t="s">
        <v>138</v>
      </c>
      <c r="C6" s="14" t="s">
        <v>139</v>
      </c>
      <c r="D6" s="14" t="s">
        <v>147</v>
      </c>
      <c r="E6" s="19">
        <v>0.28100000000000003</v>
      </c>
      <c r="F6" s="24">
        <v>0.2</v>
      </c>
      <c r="G6" s="24">
        <v>0.2</v>
      </c>
      <c r="H6" s="24">
        <v>0.19</v>
      </c>
      <c r="I6" s="24">
        <v>0.25</v>
      </c>
      <c r="J6" s="24">
        <v>0.08</v>
      </c>
    </row>
    <row r="7" spans="1:10" ht="44.1" x14ac:dyDescent="0.25">
      <c r="A7" s="23" t="s">
        <v>140</v>
      </c>
      <c r="B7" s="23" t="s">
        <v>141</v>
      </c>
      <c r="C7" s="14" t="s">
        <v>149</v>
      </c>
      <c r="D7" s="14" t="s">
        <v>148</v>
      </c>
      <c r="E7" s="19">
        <v>0.184</v>
      </c>
      <c r="F7" s="24">
        <v>0.2</v>
      </c>
      <c r="G7" s="24">
        <v>0.21</v>
      </c>
      <c r="H7" s="24">
        <v>0.19</v>
      </c>
      <c r="I7" s="24">
        <v>0.215</v>
      </c>
      <c r="J7" s="24">
        <v>0.15</v>
      </c>
    </row>
    <row r="8" spans="1:10" ht="73.5" x14ac:dyDescent="0.25">
      <c r="A8" s="23" t="s">
        <v>142</v>
      </c>
      <c r="B8" s="23" t="s">
        <v>143</v>
      </c>
      <c r="C8" s="14" t="s">
        <v>152</v>
      </c>
      <c r="E8" s="19">
        <v>0.14799999999999999</v>
      </c>
      <c r="F8" s="24">
        <v>0.22</v>
      </c>
      <c r="G8" s="24">
        <v>0.22</v>
      </c>
      <c r="H8" s="24">
        <v>0.26</v>
      </c>
      <c r="I8" s="24">
        <v>0.316</v>
      </c>
      <c r="J8" s="24">
        <v>0.25</v>
      </c>
    </row>
    <row r="9" spans="1:10" ht="29.45" x14ac:dyDescent="0.25">
      <c r="A9" s="23" t="s">
        <v>144</v>
      </c>
      <c r="B9" s="23" t="s">
        <v>145</v>
      </c>
      <c r="C9" s="14" t="s">
        <v>146</v>
      </c>
      <c r="E9" s="19">
        <v>8.9999999999999993E-3</v>
      </c>
      <c r="F9" s="24">
        <v>0.12</v>
      </c>
      <c r="G9" s="24">
        <v>0.11</v>
      </c>
      <c r="H9" s="24">
        <v>0.08</v>
      </c>
      <c r="I9" s="24">
        <v>0.107</v>
      </c>
      <c r="J9" s="24">
        <v>0.182</v>
      </c>
    </row>
    <row r="13" spans="1:10" ht="14.65" x14ac:dyDescent="0.25">
      <c r="A13"/>
    </row>
    <row r="14" spans="1:10" s="16" customFormat="1" ht="18.75" x14ac:dyDescent="0.3">
      <c r="A14" s="20" t="s">
        <v>154</v>
      </c>
    </row>
    <row r="15" spans="1:10" s="18" customFormat="1" ht="63" customHeight="1" x14ac:dyDescent="0.25">
      <c r="A15" s="17" t="s">
        <v>150</v>
      </c>
      <c r="B15" s="17" t="s">
        <v>153</v>
      </c>
      <c r="C15" s="17" t="s">
        <v>167</v>
      </c>
      <c r="D15" s="17" t="s">
        <v>155</v>
      </c>
      <c r="E15" s="17" t="s">
        <v>191</v>
      </c>
      <c r="F15" s="49" t="s">
        <v>168</v>
      </c>
      <c r="G15" s="49"/>
      <c r="H15" s="49"/>
      <c r="I15" s="49"/>
      <c r="J15" s="49"/>
    </row>
    <row r="16" spans="1:10" ht="45" x14ac:dyDescent="0.25">
      <c r="A16" s="14" t="s">
        <v>151</v>
      </c>
      <c r="C16" s="14" t="s">
        <v>175</v>
      </c>
      <c r="E16" s="19"/>
      <c r="F16" s="19"/>
    </row>
    <row r="17" spans="1:5" ht="44.1" x14ac:dyDescent="0.25">
      <c r="A17" s="14" t="s">
        <v>156</v>
      </c>
      <c r="C17" s="14" t="s">
        <v>162</v>
      </c>
      <c r="D17" s="14" t="s">
        <v>157</v>
      </c>
      <c r="E17" s="19"/>
    </row>
    <row r="18" spans="1:5" ht="14.65" x14ac:dyDescent="0.25">
      <c r="A18" s="14" t="s">
        <v>158</v>
      </c>
      <c r="B18" s="21" t="s">
        <v>159</v>
      </c>
      <c r="E18" s="19"/>
    </row>
    <row r="19" spans="1:5" ht="14.65" x14ac:dyDescent="0.25">
      <c r="A19" s="14" t="s">
        <v>160</v>
      </c>
      <c r="C19" s="14" t="s">
        <v>161</v>
      </c>
      <c r="E19" s="19"/>
    </row>
    <row r="20" spans="1:5" ht="14.65" x14ac:dyDescent="0.25">
      <c r="A20" s="14" t="s">
        <v>163</v>
      </c>
      <c r="B20" s="21" t="s">
        <v>164</v>
      </c>
    </row>
    <row r="21" spans="1:5" ht="14.65" x14ac:dyDescent="0.25">
      <c r="A21" s="14" t="s">
        <v>165</v>
      </c>
      <c r="B21" s="21" t="s">
        <v>166</v>
      </c>
    </row>
    <row r="22" spans="1:5" ht="14.65" x14ac:dyDescent="0.25">
      <c r="A22" s="14" t="s">
        <v>190</v>
      </c>
    </row>
    <row r="23" spans="1:5" ht="60" x14ac:dyDescent="0.25">
      <c r="A23" s="14" t="s">
        <v>176</v>
      </c>
      <c r="B23" s="14" t="s">
        <v>178</v>
      </c>
      <c r="C23" s="14" t="s">
        <v>183</v>
      </c>
    </row>
    <row r="24" spans="1:5" ht="75" x14ac:dyDescent="0.25">
      <c r="A24" s="14" t="s">
        <v>179</v>
      </c>
      <c r="B24" s="14" t="s">
        <v>180</v>
      </c>
      <c r="C24" s="14" t="s">
        <v>184</v>
      </c>
    </row>
    <row r="25" spans="1:5" ht="60" x14ac:dyDescent="0.25">
      <c r="A25" s="14" t="s">
        <v>185</v>
      </c>
      <c r="B25" s="14" t="s">
        <v>187</v>
      </c>
      <c r="C25" s="14" t="s">
        <v>188</v>
      </c>
    </row>
    <row r="26" spans="1:5" ht="45" x14ac:dyDescent="0.25">
      <c r="A26" s="14" t="s">
        <v>186</v>
      </c>
      <c r="B26" s="14" t="s">
        <v>187</v>
      </c>
      <c r="C26" s="14" t="s">
        <v>189</v>
      </c>
    </row>
    <row r="27" spans="1:5" ht="75" x14ac:dyDescent="0.25">
      <c r="A27" s="14" t="s">
        <v>192</v>
      </c>
      <c r="B27" s="14" t="s">
        <v>193</v>
      </c>
      <c r="C27" s="14" t="s">
        <v>194</v>
      </c>
    </row>
    <row r="28" spans="1:5" ht="90" x14ac:dyDescent="0.25">
      <c r="A28" s="14" t="s">
        <v>195</v>
      </c>
      <c r="C28" s="14" t="s">
        <v>196</v>
      </c>
    </row>
  </sheetData>
  <mergeCells count="7">
    <mergeCell ref="F4:J4"/>
    <mergeCell ref="F15:J15"/>
    <mergeCell ref="A4:A5"/>
    <mergeCell ref="B4:B5"/>
    <mergeCell ref="C4:C5"/>
    <mergeCell ref="D4:D5"/>
    <mergeCell ref="E4:E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618B7-AD21-4D8A-A427-B6FE2EB623B6}">
  <dimension ref="A1:K11"/>
  <sheetViews>
    <sheetView workbookViewId="0">
      <selection activeCell="K1" sqref="K1:K3"/>
    </sheetView>
  </sheetViews>
  <sheetFormatPr defaultColWidth="42.5703125" defaultRowHeight="15" x14ac:dyDescent="0.25"/>
  <cols>
    <col min="1" max="1" width="28.42578125" style="14" customWidth="1"/>
    <col min="2" max="2" width="25.140625" style="14" customWidth="1"/>
    <col min="3" max="3" width="47.28515625" style="14" customWidth="1"/>
    <col min="4" max="4" width="42.5703125" style="14"/>
    <col min="5" max="5" width="94.5703125" style="14" customWidth="1"/>
    <col min="6" max="6" width="27.85546875" style="14" bestFit="1" customWidth="1"/>
    <col min="7" max="7" width="9.28515625" style="14" customWidth="1"/>
    <col min="8" max="11" width="11" style="14" customWidth="1"/>
    <col min="12" max="16384" width="42.5703125" style="14"/>
  </cols>
  <sheetData>
    <row r="1" spans="1:11" s="15" customFormat="1" ht="26.25" x14ac:dyDescent="0.4">
      <c r="A1" s="51" t="s">
        <v>235</v>
      </c>
      <c r="K1" s="53" t="s">
        <v>236</v>
      </c>
    </row>
    <row r="2" spans="1:11" x14ac:dyDescent="0.25">
      <c r="A2"/>
      <c r="K2" s="53" t="s">
        <v>237</v>
      </c>
    </row>
    <row r="3" spans="1:11" s="16" customFormat="1" ht="18.75" x14ac:dyDescent="0.3">
      <c r="A3" s="20" t="s">
        <v>133</v>
      </c>
      <c r="K3" s="53" t="s">
        <v>238</v>
      </c>
    </row>
    <row r="4" spans="1:11" s="18" customFormat="1" ht="15.75" x14ac:dyDescent="0.25">
      <c r="A4" s="50" t="s">
        <v>137</v>
      </c>
      <c r="B4" s="49" t="s">
        <v>134</v>
      </c>
      <c r="C4" s="49" t="s">
        <v>174</v>
      </c>
      <c r="D4" s="49" t="s">
        <v>135</v>
      </c>
      <c r="E4" s="49" t="s">
        <v>182</v>
      </c>
      <c r="F4" s="49" t="s">
        <v>181</v>
      </c>
      <c r="G4" s="49" t="s">
        <v>197</v>
      </c>
      <c r="H4" s="49"/>
      <c r="I4" s="49"/>
      <c r="J4" s="49"/>
      <c r="K4" s="49"/>
    </row>
    <row r="5" spans="1:11" s="18" customFormat="1" ht="15.75" x14ac:dyDescent="0.25">
      <c r="A5" s="50"/>
      <c r="B5" s="49"/>
      <c r="C5" s="49"/>
      <c r="D5" s="49"/>
      <c r="E5" s="49"/>
      <c r="F5" s="49"/>
      <c r="G5" s="22" t="s">
        <v>169</v>
      </c>
      <c r="H5" s="22" t="s">
        <v>170</v>
      </c>
      <c r="I5" s="22" t="s">
        <v>171</v>
      </c>
      <c r="J5" s="22" t="s">
        <v>173</v>
      </c>
      <c r="K5" s="22" t="s">
        <v>172</v>
      </c>
    </row>
    <row r="6" spans="1:11" ht="409.5" x14ac:dyDescent="0.25">
      <c r="A6" s="23" t="s">
        <v>136</v>
      </c>
      <c r="B6" s="23" t="s">
        <v>138</v>
      </c>
      <c r="C6" s="14" t="s">
        <v>139</v>
      </c>
      <c r="D6" s="14" t="s">
        <v>147</v>
      </c>
      <c r="E6" s="14" t="s">
        <v>209</v>
      </c>
      <c r="F6" s="19">
        <v>0.28100000000000003</v>
      </c>
      <c r="G6" s="24">
        <v>0.2</v>
      </c>
      <c r="H6" s="24">
        <v>0.2</v>
      </c>
      <c r="I6" s="24">
        <v>0.19</v>
      </c>
      <c r="J6" s="24">
        <v>0.25</v>
      </c>
      <c r="K6" s="24">
        <v>0.08</v>
      </c>
    </row>
    <row r="7" spans="1:11" ht="409.5" x14ac:dyDescent="0.25">
      <c r="A7" s="23" t="s">
        <v>140</v>
      </c>
      <c r="B7" s="23" t="s">
        <v>141</v>
      </c>
      <c r="C7" s="14" t="s">
        <v>149</v>
      </c>
      <c r="D7" s="14" t="s">
        <v>148</v>
      </c>
      <c r="E7" s="14" t="s">
        <v>210</v>
      </c>
      <c r="F7" s="19">
        <v>0.184</v>
      </c>
      <c r="G7" s="24">
        <v>0.2</v>
      </c>
      <c r="H7" s="24">
        <v>0.21</v>
      </c>
      <c r="I7" s="24">
        <v>0.19</v>
      </c>
      <c r="J7" s="24">
        <v>0.215</v>
      </c>
      <c r="K7" s="24">
        <v>0.15</v>
      </c>
    </row>
    <row r="8" spans="1:11" ht="330" x14ac:dyDescent="0.25">
      <c r="A8" s="23" t="s">
        <v>142</v>
      </c>
      <c r="B8" s="23" t="s">
        <v>143</v>
      </c>
      <c r="C8" s="14" t="s">
        <v>152</v>
      </c>
      <c r="E8" s="14" t="s">
        <v>211</v>
      </c>
      <c r="F8" s="19">
        <v>0.14799999999999999</v>
      </c>
      <c r="G8" s="24">
        <v>0.22</v>
      </c>
      <c r="H8" s="24">
        <v>0.22</v>
      </c>
      <c r="I8" s="24">
        <v>0.26</v>
      </c>
      <c r="J8" s="24">
        <v>0.316</v>
      </c>
      <c r="K8" s="24">
        <v>0.25</v>
      </c>
    </row>
    <row r="9" spans="1:11" ht="30" x14ac:dyDescent="0.25">
      <c r="A9" s="23" t="s">
        <v>144</v>
      </c>
      <c r="B9" s="23" t="s">
        <v>145</v>
      </c>
      <c r="C9" s="14" t="s">
        <v>146</v>
      </c>
      <c r="F9" s="19">
        <v>8.9999999999999993E-3</v>
      </c>
      <c r="G9" s="24">
        <v>0.12</v>
      </c>
      <c r="H9" s="24">
        <v>0.11</v>
      </c>
      <c r="I9" s="24">
        <v>0.08</v>
      </c>
      <c r="J9" s="24">
        <v>0.107</v>
      </c>
      <c r="K9" s="24">
        <v>0.182</v>
      </c>
    </row>
    <row r="10" spans="1:11" ht="180" x14ac:dyDescent="0.25">
      <c r="D10" s="14" t="s">
        <v>212</v>
      </c>
      <c r="E10" s="14" t="s">
        <v>214</v>
      </c>
    </row>
    <row r="11" spans="1:11" ht="285" x14ac:dyDescent="0.25">
      <c r="D11" s="14" t="s">
        <v>213</v>
      </c>
      <c r="E11" s="14" t="s">
        <v>215</v>
      </c>
    </row>
  </sheetData>
  <mergeCells count="7">
    <mergeCell ref="G4:K4"/>
    <mergeCell ref="A4:A5"/>
    <mergeCell ref="B4:B5"/>
    <mergeCell ref="C4:C5"/>
    <mergeCell ref="D4:D5"/>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Promotional BreakEven Calculate</vt:lpstr>
      <vt:lpstr>Competitive Assessment</vt:lpstr>
      <vt:lpstr>Travel Trends NextAtlas</vt:lpstr>
      <vt:lpstr>Customer Reviews Breakdown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Max Sequeira</cp:lastModifiedBy>
  <dcterms:created xsi:type="dcterms:W3CDTF">2023-06-26T08:28:45Z</dcterms:created>
  <dcterms:modified xsi:type="dcterms:W3CDTF">2024-01-01T01:00:05Z</dcterms:modified>
</cp:coreProperties>
</file>